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5480" windowHeight="8388" activeTab="0"/>
  </bookViews>
  <sheets>
    <sheet name="Bakken" sheetId="1" r:id="rId1"/>
    <sheet name="Bakken, Legacy decline rate" sheetId="2" r:id="rId2"/>
    <sheet name="Bakken, % NP to cover decline" sheetId="3" r:id="rId3"/>
    <sheet name="EIA est of rig prod" sheetId="4" r:id="rId4"/>
    <sheet name="THD est of rig prod" sheetId="5" r:id="rId5"/>
  </sheets>
  <definedNames/>
  <calcPr fullCalcOnLoad="1"/>
</workbook>
</file>

<file path=xl/sharedStrings.xml><?xml version="1.0" encoding="utf-8"?>
<sst xmlns="http://schemas.openxmlformats.org/spreadsheetml/2006/main" count="13" uniqueCount="13">
  <si>
    <t>Production per rig</t>
  </si>
  <si>
    <t>Rig count</t>
  </si>
  <si>
    <t>Legacy production change</t>
  </si>
  <si>
    <t>Total production</t>
  </si>
  <si>
    <t>Bakken</t>
  </si>
  <si>
    <t>Oil (bbl/d)</t>
  </si>
  <si>
    <t>Month</t>
  </si>
  <si>
    <t>Legacy decline/Total Prod</t>
  </si>
  <si>
    <t>Leg decline as % of TP</t>
  </si>
  <si>
    <t>New production</t>
  </si>
  <si>
    <t>Absolute value of legacy decline</t>
  </si>
  <si>
    <t>% of NP needed to cover decline</t>
  </si>
  <si>
    <t>THD est of rig prod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</si>
</sst>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[$-409]mmm\-yy;@"/>
    <numFmt numFmtId="174" formatCode="_(* #,##0.0_);_(* \(#,##0.0\);_(* &quot;-&quot;??_);_(@_)"/>
    <numFmt numFmtId="175" formatCode="_(* #,##0.000_);_(* \(#,##0.000\);_(* &quot;-&quot;??_);_(@_)"/>
    <numFmt numFmtId="176" formatCode="_(* #,##0.000_);_(* \(#,##0.000\);_(* &quot;-&quot;?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_);_(* \(#,##0.000000\);_(* &quot;-&quot;??????_);_(@_)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2"/>
      <color indexed="8"/>
      <name val="Arial"/>
      <family val="0"/>
    </font>
    <font>
      <sz val="9"/>
      <color indexed="63"/>
      <name val="Arial"/>
      <family val="0"/>
    </font>
    <font>
      <vertAlign val="superscript"/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2"/>
      <color indexed="8"/>
      <name val="Arial"/>
      <family val="0"/>
    </font>
    <font>
      <sz val="14"/>
      <color indexed="63"/>
      <name val="Arial"/>
      <family val="0"/>
    </font>
    <font>
      <b/>
      <sz val="18"/>
      <color indexed="8"/>
      <name val="Arial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2"/>
      </bottom>
    </border>
    <border>
      <left/>
      <right/>
      <top/>
      <bottom style="dotted">
        <color indexed="22"/>
      </bottom>
    </border>
    <border>
      <left/>
      <right/>
      <top style="dotted">
        <color indexed="22"/>
      </top>
      <bottom style="dotted">
        <color indexed="22"/>
      </bottom>
    </border>
    <border>
      <left/>
      <right/>
      <top/>
      <bottom style="medium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72" fontId="4" fillId="0" borderId="11" xfId="42" applyNumberFormat="1" applyFont="1" applyBorder="1" applyAlignment="1">
      <alignment/>
    </xf>
    <xf numFmtId="172" fontId="4" fillId="0" borderId="12" xfId="42" applyNumberFormat="1" applyFont="1" applyBorder="1" applyAlignment="1">
      <alignment/>
    </xf>
    <xf numFmtId="173" fontId="4" fillId="0" borderId="11" xfId="0" applyNumberFormat="1" applyFont="1" applyBorder="1" applyAlignment="1">
      <alignment/>
    </xf>
    <xf numFmtId="173" fontId="4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174" fontId="4" fillId="0" borderId="11" xfId="42" applyNumberFormat="1" applyFont="1" applyBorder="1" applyAlignment="1">
      <alignment/>
    </xf>
    <xf numFmtId="175" fontId="4" fillId="0" borderId="11" xfId="42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79" fontId="4" fillId="0" borderId="11" xfId="42" applyNumberFormat="1" applyFont="1" applyBorder="1" applyAlignment="1">
      <alignment/>
    </xf>
    <xf numFmtId="0" fontId="3" fillId="0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Bakken shale oil: Monthly legacy decline (bpd) as % of total production (bpd), over time</a:t>
            </a:r>
          </a:p>
        </c:rich>
      </c:tx>
      <c:layout>
        <c:manualLayout>
          <c:xMode val="factor"/>
          <c:yMode val="factor"/>
          <c:x val="-0.0097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175"/>
          <c:w val="0.86"/>
          <c:h val="0.833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for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yVal>
            <c:numRef>
              <c:f>Bakken!$J$3:$J$84</c:f>
              <c:numCache>
                <c:ptCount val="82"/>
                <c:pt idx="0">
                  <c:v>1.6778707325772542</c:v>
                </c:pt>
                <c:pt idx="1">
                  <c:v>1.8831192499408935</c:v>
                </c:pt>
                <c:pt idx="2">
                  <c:v>2.0453131558881608</c:v>
                </c:pt>
                <c:pt idx="3">
                  <c:v>2.2565840594864985</c:v>
                </c:pt>
                <c:pt idx="4">
                  <c:v>2.374554065098339</c:v>
                </c:pt>
                <c:pt idx="5">
                  <c:v>2.5957270707389957</c:v>
                </c:pt>
                <c:pt idx="6">
                  <c:v>2.7516833311766793</c:v>
                </c:pt>
                <c:pt idx="7">
                  <c:v>2.920687467982209</c:v>
                </c:pt>
                <c:pt idx="8">
                  <c:v>3.1008723012736437</c:v>
                </c:pt>
                <c:pt idx="9">
                  <c:v>3.187692451605132</c:v>
                </c:pt>
                <c:pt idx="10">
                  <c:v>3.4251749671532985</c:v>
                </c:pt>
                <c:pt idx="11">
                  <c:v>3.5085392758024683</c:v>
                </c:pt>
                <c:pt idx="12">
                  <c:v>3.6868120504953463</c:v>
                </c:pt>
                <c:pt idx="13">
                  <c:v>3.8773000753427933</c:v>
                </c:pt>
                <c:pt idx="14">
                  <c:v>3.9031078603884377</c:v>
                </c:pt>
                <c:pt idx="15">
                  <c:v>3.898509495713055</c:v>
                </c:pt>
                <c:pt idx="16">
                  <c:v>3.872669452244441</c:v>
                </c:pt>
                <c:pt idx="17">
                  <c:v>3.796576281535738</c:v>
                </c:pt>
                <c:pt idx="18">
                  <c:v>3.8302949443356042</c:v>
                </c:pt>
                <c:pt idx="19">
                  <c:v>3.821892366038318</c:v>
                </c:pt>
                <c:pt idx="20">
                  <c:v>3.6920723817392394</c:v>
                </c:pt>
                <c:pt idx="21">
                  <c:v>3.544966816145503</c:v>
                </c:pt>
                <c:pt idx="22">
                  <c:v>3.4395106486652325</c:v>
                </c:pt>
                <c:pt idx="23">
                  <c:v>3.7711767203426403</c:v>
                </c:pt>
                <c:pt idx="24">
                  <c:v>4.178502492387389</c:v>
                </c:pt>
                <c:pt idx="25">
                  <c:v>4.1846430920699556</c:v>
                </c:pt>
                <c:pt idx="26">
                  <c:v>4.210326807525207</c:v>
                </c:pt>
                <c:pt idx="27">
                  <c:v>4.3135239838024395</c:v>
                </c:pt>
                <c:pt idx="28">
                  <c:v>4.296828506048206</c:v>
                </c:pt>
                <c:pt idx="29">
                  <c:v>4.3018674978428875</c:v>
                </c:pt>
                <c:pt idx="30">
                  <c:v>4.201034620951793</c:v>
                </c:pt>
                <c:pt idx="31">
                  <c:v>4.352191227904231</c:v>
                </c:pt>
                <c:pt idx="32">
                  <c:v>4.419003392041244</c:v>
                </c:pt>
                <c:pt idx="33">
                  <c:v>4.47313304649682</c:v>
                </c:pt>
                <c:pt idx="34">
                  <c:v>4.663998911115141</c:v>
                </c:pt>
                <c:pt idx="35">
                  <c:v>4.904796694594104</c:v>
                </c:pt>
                <c:pt idx="36">
                  <c:v>5.136998490432747</c:v>
                </c:pt>
                <c:pt idx="37">
                  <c:v>4.876418249788628</c:v>
                </c:pt>
                <c:pt idx="38">
                  <c:v>4.757442758440064</c:v>
                </c:pt>
                <c:pt idx="39">
                  <c:v>4.7845939737196215</c:v>
                </c:pt>
                <c:pt idx="40">
                  <c:v>4.690453015742492</c:v>
                </c:pt>
                <c:pt idx="41">
                  <c:v>4.619785016041176</c:v>
                </c:pt>
                <c:pt idx="42">
                  <c:v>4.649090325558227</c:v>
                </c:pt>
                <c:pt idx="43">
                  <c:v>4.6991427651267115</c:v>
                </c:pt>
                <c:pt idx="44">
                  <c:v>4.677692623589849</c:v>
                </c:pt>
                <c:pt idx="45">
                  <c:v>4.860617279462806</c:v>
                </c:pt>
                <c:pt idx="46">
                  <c:v>4.862103940545544</c:v>
                </c:pt>
                <c:pt idx="47">
                  <c:v>5.236636846595583</c:v>
                </c:pt>
                <c:pt idx="48">
                  <c:v>5.508208345925258</c:v>
                </c:pt>
                <c:pt idx="49">
                  <c:v>5.60773557895983</c:v>
                </c:pt>
                <c:pt idx="50">
                  <c:v>5.636623291193386</c:v>
                </c:pt>
                <c:pt idx="51">
                  <c:v>6.016678355411299</c:v>
                </c:pt>
                <c:pt idx="52">
                  <c:v>6.037705754933224</c:v>
                </c:pt>
                <c:pt idx="53">
                  <c:v>5.931042439705834</c:v>
                </c:pt>
                <c:pt idx="54">
                  <c:v>5.578423007733259</c:v>
                </c:pt>
                <c:pt idx="55">
                  <c:v>5.554075735611444</c:v>
                </c:pt>
                <c:pt idx="56">
                  <c:v>5.486289060702745</c:v>
                </c:pt>
                <c:pt idx="57">
                  <c:v>5.422987796268195</c:v>
                </c:pt>
                <c:pt idx="58">
                  <c:v>5.41923442826154</c:v>
                </c:pt>
                <c:pt idx="59">
                  <c:v>5.414287952078902</c:v>
                </c:pt>
                <c:pt idx="60">
                  <c:v>5.535692996692652</c:v>
                </c:pt>
                <c:pt idx="61">
                  <c:v>5.6359985459722095</c:v>
                </c:pt>
                <c:pt idx="62">
                  <c:v>5.659997737201616</c:v>
                </c:pt>
                <c:pt idx="63">
                  <c:v>5.547969915679248</c:v>
                </c:pt>
                <c:pt idx="64">
                  <c:v>5.469501944448132</c:v>
                </c:pt>
                <c:pt idx="65">
                  <c:v>5.526390867917223</c:v>
                </c:pt>
                <c:pt idx="66">
                  <c:v>5.571340518820253</c:v>
                </c:pt>
                <c:pt idx="67">
                  <c:v>5.533706467464261</c:v>
                </c:pt>
                <c:pt idx="68">
                  <c:v>5.528113203072275</c:v>
                </c:pt>
                <c:pt idx="69">
                  <c:v>5.533757327642657</c:v>
                </c:pt>
                <c:pt idx="70">
                  <c:v>5.816128193393596</c:v>
                </c:pt>
                <c:pt idx="71">
                  <c:v>5.740668484615452</c:v>
                </c:pt>
                <c:pt idx="72">
                  <c:v>6.155389824394483</c:v>
                </c:pt>
                <c:pt idx="73">
                  <c:v>6.006626257175434</c:v>
                </c:pt>
                <c:pt idx="74">
                  <c:v>6.1124680983143715</c:v>
                </c:pt>
                <c:pt idx="75">
                  <c:v>6.225534342433087</c:v>
                </c:pt>
                <c:pt idx="76">
                  <c:v>6.251247256997153</c:v>
                </c:pt>
                <c:pt idx="77">
                  <c:v>6.278469899077127</c:v>
                </c:pt>
                <c:pt idx="78">
                  <c:v>6.291755380018241</c:v>
                </c:pt>
                <c:pt idx="79">
                  <c:v>6.29545255817723</c:v>
                </c:pt>
                <c:pt idx="80">
                  <c:v>6.298133386097497</c:v>
                </c:pt>
                <c:pt idx="81">
                  <c:v>6.2955001859941975</c:v>
                </c:pt>
              </c:numCache>
            </c:numRef>
          </c:yVal>
          <c:smooth val="1"/>
        </c:ser>
        <c:axId val="53701962"/>
        <c:axId val="13555611"/>
      </c:scatterChart>
      <c:valAx>
        <c:axId val="53701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Months: Jan 07 to Oct 13</a:t>
                </a:r>
              </a:p>
            </c:rich>
          </c:tx>
          <c:layout>
            <c:manualLayout>
              <c:xMode val="factor"/>
              <c:yMode val="factor"/>
              <c:x val="-0.006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55611"/>
        <c:crosses val="autoZero"/>
        <c:crossBetween val="midCat"/>
        <c:dispUnits/>
      </c:valAx>
      <c:valAx>
        <c:axId val="13555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019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25"/>
          <c:y val="0.49425"/>
          <c:w val="0.087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% of new production needed to cover legacy decline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6275"/>
          <c:w val="0.975"/>
          <c:h val="0.92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66CC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yVal>
            <c:numRef>
              <c:f>Bakken!$K$4:$K$86</c:f>
              <c:numCache>
                <c:ptCount val="83"/>
                <c:pt idx="0">
                  <c:v>109.48797684186933</c:v>
                </c:pt>
                <c:pt idx="1">
                  <c:v>65.79419877980635</c:v>
                </c:pt>
                <c:pt idx="2">
                  <c:v>119.14002563396582</c:v>
                </c:pt>
                <c:pt idx="3">
                  <c:v>41.96514524555911</c:v>
                </c:pt>
                <c:pt idx="4">
                  <c:v>147.54670300045797</c:v>
                </c:pt>
                <c:pt idx="5">
                  <c:v>65.83094842307594</c:v>
                </c:pt>
                <c:pt idx="6">
                  <c:v>73.40528524858453</c:v>
                </c:pt>
                <c:pt idx="7">
                  <c:v>84.01572040798277</c:v>
                </c:pt>
                <c:pt idx="8">
                  <c:v>50.15840984332649</c:v>
                </c:pt>
                <c:pt idx="9">
                  <c:v>167.63489783752365</c:v>
                </c:pt>
                <c:pt idx="10">
                  <c:v>55.16825090379084</c:v>
                </c:pt>
                <c:pt idx="11">
                  <c:v>94.87279739176101</c:v>
                </c:pt>
                <c:pt idx="12">
                  <c:v>105.05798021961988</c:v>
                </c:pt>
                <c:pt idx="13">
                  <c:v>52.38059175988503</c:v>
                </c:pt>
                <c:pt idx="14">
                  <c:v>47.410965584151704</c:v>
                </c:pt>
                <c:pt idx="15">
                  <c:v>46.387097989854496</c:v>
                </c:pt>
                <c:pt idx="16">
                  <c:v>40.28399554492758</c:v>
                </c:pt>
                <c:pt idx="17">
                  <c:v>59.84370293519701</c:v>
                </c:pt>
                <c:pt idx="18">
                  <c:v>51.442387617355465</c:v>
                </c:pt>
                <c:pt idx="19">
                  <c:v>35.80788400627244</c:v>
                </c:pt>
                <c:pt idx="20">
                  <c:v>33.35079455249371</c:v>
                </c:pt>
                <c:pt idx="21">
                  <c:v>40.65455793036448</c:v>
                </c:pt>
                <c:pt idx="22">
                  <c:v>-120.18726335251682</c:v>
                </c:pt>
                <c:pt idx="23">
                  <c:v>-115.03528532008953</c:v>
                </c:pt>
                <c:pt idx="24">
                  <c:v>60.45967445188584</c:v>
                </c:pt>
                <c:pt idx="25">
                  <c:v>66.60159017574439</c:v>
                </c:pt>
                <c:pt idx="26">
                  <c:v>81.74509651659903</c:v>
                </c:pt>
                <c:pt idx="27">
                  <c:v>54.96444791130812</c:v>
                </c:pt>
                <c:pt idx="28">
                  <c:v>55.01204347654188</c:v>
                </c:pt>
                <c:pt idx="29">
                  <c:v>45.45611489265788</c:v>
                </c:pt>
                <c:pt idx="30">
                  <c:v>74.93060229577235</c:v>
                </c:pt>
                <c:pt idx="31">
                  <c:v>64.03473024479386</c:v>
                </c:pt>
                <c:pt idx="32">
                  <c:v>78.95376566716087</c:v>
                </c:pt>
                <c:pt idx="33">
                  <c:v>77.09658012206013</c:v>
                </c:pt>
                <c:pt idx="34">
                  <c:v>132.85682820198772</c:v>
                </c:pt>
                <c:pt idx="35">
                  <c:v>123.1505261843091</c:v>
                </c:pt>
                <c:pt idx="36">
                  <c:v>37.19507972159029</c:v>
                </c:pt>
                <c:pt idx="37">
                  <c:v>47.53204032092032</c:v>
                </c:pt>
                <c:pt idx="38">
                  <c:v>65.68257118035953</c:v>
                </c:pt>
                <c:pt idx="39">
                  <c:v>49.004680629263866</c:v>
                </c:pt>
                <c:pt idx="40">
                  <c:v>49.72889866447801</c:v>
                </c:pt>
                <c:pt idx="41">
                  <c:v>63.08236542869127</c:v>
                </c:pt>
                <c:pt idx="42">
                  <c:v>64.19642265027183</c:v>
                </c:pt>
                <c:pt idx="43">
                  <c:v>52.56989391447047</c:v>
                </c:pt>
                <c:pt idx="44">
                  <c:v>101.63864590391469</c:v>
                </c:pt>
                <c:pt idx="45">
                  <c:v>56.168279893717944</c:v>
                </c:pt>
                <c:pt idx="46">
                  <c:v>383.737640153643</c:v>
                </c:pt>
                <c:pt idx="47">
                  <c:v>119.84850571048702</c:v>
                </c:pt>
                <c:pt idx="48">
                  <c:v>72.07591895044199</c:v>
                </c:pt>
                <c:pt idx="49">
                  <c:v>65.07993981020441</c:v>
                </c:pt>
                <c:pt idx="50">
                  <c:v>177.91552202993793</c:v>
                </c:pt>
                <c:pt idx="51">
                  <c:v>64.17103041128755</c:v>
                </c:pt>
                <c:pt idx="52">
                  <c:v>51.766728556497945</c:v>
                </c:pt>
                <c:pt idx="53">
                  <c:v>37.231422796369515</c:v>
                </c:pt>
                <c:pt idx="54">
                  <c:v>56.86337800514954</c:v>
                </c:pt>
                <c:pt idx="55">
                  <c:v>58.21573729100768</c:v>
                </c:pt>
                <c:pt idx="56">
                  <c:v>49.35131117004437</c:v>
                </c:pt>
                <c:pt idx="57">
                  <c:v>58.67747651101606</c:v>
                </c:pt>
                <c:pt idx="58">
                  <c:v>55.04616983549803</c:v>
                </c:pt>
                <c:pt idx="59">
                  <c:v>72.22909416753342</c:v>
                </c:pt>
                <c:pt idx="60">
                  <c:v>70.55718102542144</c:v>
                </c:pt>
                <c:pt idx="61">
                  <c:v>63.33878161152482</c:v>
                </c:pt>
                <c:pt idx="62">
                  <c:v>49.30414702665736</c:v>
                </c:pt>
                <c:pt idx="63">
                  <c:v>52.60990306930044</c:v>
                </c:pt>
                <c:pt idx="64">
                  <c:v>68.27072219038106</c:v>
                </c:pt>
                <c:pt idx="65">
                  <c:v>68.3665933655031</c:v>
                </c:pt>
                <c:pt idx="66">
                  <c:v>57.82211005454315</c:v>
                </c:pt>
                <c:pt idx="67">
                  <c:v>61.95116773724775</c:v>
                </c:pt>
                <c:pt idx="68">
                  <c:v>64.71800933219004</c:v>
                </c:pt>
                <c:pt idx="69">
                  <c:v>144.7510292463462</c:v>
                </c:pt>
                <c:pt idx="70">
                  <c:v>57.544631664513965</c:v>
                </c:pt>
                <c:pt idx="71">
                  <c:v>285.87294854996577</c:v>
                </c:pt>
                <c:pt idx="72">
                  <c:v>53.21355811414128</c:v>
                </c:pt>
                <c:pt idx="73">
                  <c:v>87.4457183212857</c:v>
                </c:pt>
                <c:pt idx="74">
                  <c:v>86.11246817188828</c:v>
                </c:pt>
                <c:pt idx="75">
                  <c:v>73.56219546825031</c:v>
                </c:pt>
                <c:pt idx="76">
                  <c:v>73.63548423151475</c:v>
                </c:pt>
                <c:pt idx="77">
                  <c:v>73.05289520582129</c:v>
                </c:pt>
                <c:pt idx="78">
                  <c:v>71.62913930178749</c:v>
                </c:pt>
                <c:pt idx="79">
                  <c:v>71.98733317656722</c:v>
                </c:pt>
                <c:pt idx="80">
                  <c:v>72.39972520506448</c:v>
                </c:pt>
                <c:pt idx="81">
                  <c:v>71.61772416728776</c:v>
                </c:pt>
                <c:pt idx="82">
                  <c:v>70.89054118235954</c:v>
                </c:pt>
              </c:numCache>
            </c:numRef>
          </c:yVal>
          <c:smooth val="1"/>
        </c:ser>
        <c:axId val="54891636"/>
        <c:axId val="24262677"/>
      </c:scatterChart>
      <c:valAx>
        <c:axId val="5489163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4262677"/>
        <c:crosses val="autoZero"/>
        <c:crossBetween val="midCat"/>
        <c:dispUnits/>
      </c:valAx>
      <c:valAx>
        <c:axId val="242626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48916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Rig productivity, EIA calculation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6875"/>
          <c:w val="0.865"/>
          <c:h val="0.88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yVal>
            <c:numRef>
              <c:f>Bakken!$C$3:$C$86</c:f>
              <c:numCache>
                <c:ptCount val="84"/>
                <c:pt idx="0">
                  <c:v>111.53811466073228</c:v>
                </c:pt>
                <c:pt idx="1">
                  <c:v>112.5716239163266</c:v>
                </c:pt>
                <c:pt idx="2">
                  <c:v>113.41776495497407</c:v>
                </c:pt>
                <c:pt idx="3">
                  <c:v>114.25022396822453</c:v>
                </c:pt>
                <c:pt idx="4">
                  <c:v>114.96394211201492</c:v>
                </c:pt>
                <c:pt idx="5">
                  <c:v>115.65217741463415</c:v>
                </c:pt>
                <c:pt idx="6">
                  <c:v>116.32315882603116</c:v>
                </c:pt>
                <c:pt idx="7">
                  <c:v>117.08596115930277</c:v>
                </c:pt>
                <c:pt idx="8">
                  <c:v>117.99668901647851</c:v>
                </c:pt>
                <c:pt idx="9">
                  <c:v>119.00380921150018</c:v>
                </c:pt>
                <c:pt idx="10">
                  <c:v>119.94023874743247</c:v>
                </c:pt>
                <c:pt idx="11">
                  <c:v>123.92770223268809</c:v>
                </c:pt>
                <c:pt idx="12">
                  <c:v>130.99766147298814</c:v>
                </c:pt>
                <c:pt idx="13">
                  <c:v>139.53062441742554</c:v>
                </c:pt>
                <c:pt idx="14">
                  <c:v>148.63319360622603</c:v>
                </c:pt>
                <c:pt idx="15">
                  <c:v>159.53333669539225</c:v>
                </c:pt>
                <c:pt idx="16">
                  <c:v>171.60419184755418</c:v>
                </c:pt>
                <c:pt idx="17">
                  <c:v>184.3027548441588</c:v>
                </c:pt>
                <c:pt idx="18">
                  <c:v>194.60657808261445</c:v>
                </c:pt>
                <c:pt idx="19">
                  <c:v>199.749300541579</c:v>
                </c:pt>
                <c:pt idx="20">
                  <c:v>199.2284916332851</c:v>
                </c:pt>
                <c:pt idx="21">
                  <c:v>194.90945706385497</c:v>
                </c:pt>
                <c:pt idx="22">
                  <c:v>188.86617852434625</c:v>
                </c:pt>
                <c:pt idx="23">
                  <c:v>185.9096885669796</c:v>
                </c:pt>
                <c:pt idx="24">
                  <c:v>190.5285870275857</c:v>
                </c:pt>
                <c:pt idx="25">
                  <c:v>203.26794590374166</c:v>
                </c:pt>
                <c:pt idx="26">
                  <c:v>220.02211210901544</c:v>
                </c:pt>
                <c:pt idx="27">
                  <c:v>240.55033066949684</c:v>
                </c:pt>
                <c:pt idx="28">
                  <c:v>261.8130878770669</c:v>
                </c:pt>
                <c:pt idx="29">
                  <c:v>282.7002343665039</c:v>
                </c:pt>
                <c:pt idx="30">
                  <c:v>301.40139772879246</c:v>
                </c:pt>
                <c:pt idx="31">
                  <c:v>315.4054609640328</c:v>
                </c:pt>
                <c:pt idx="32">
                  <c:v>323.19801063535107</c:v>
                </c:pt>
                <c:pt idx="33">
                  <c:v>324.4653511129631</c:v>
                </c:pt>
                <c:pt idx="34">
                  <c:v>318.2264626407466</c:v>
                </c:pt>
                <c:pt idx="35">
                  <c:v>307.61749306754473</c:v>
                </c:pt>
                <c:pt idx="36">
                  <c:v>293.3469316783625</c:v>
                </c:pt>
                <c:pt idx="37">
                  <c:v>278.5971445114601</c:v>
                </c:pt>
                <c:pt idx="38">
                  <c:v>268.32986508810257</c:v>
                </c:pt>
                <c:pt idx="39">
                  <c:v>260.6565619347938</c:v>
                </c:pt>
                <c:pt idx="40">
                  <c:v>256.5880023896787</c:v>
                </c:pt>
                <c:pt idx="41">
                  <c:v>253.52458278913446</c:v>
                </c:pt>
                <c:pt idx="42">
                  <c:v>250.06344360634412</c:v>
                </c:pt>
                <c:pt idx="43">
                  <c:v>243.03275097798195</c:v>
                </c:pt>
                <c:pt idx="44">
                  <c:v>232.25430498832247</c:v>
                </c:pt>
                <c:pt idx="45">
                  <c:v>219.7459629166628</c:v>
                </c:pt>
                <c:pt idx="46">
                  <c:v>206.9369226183101</c:v>
                </c:pt>
                <c:pt idx="47">
                  <c:v>195.965324458213</c:v>
                </c:pt>
                <c:pt idx="48">
                  <c:v>187.954236204899</c:v>
                </c:pt>
                <c:pt idx="49">
                  <c:v>184.9002486912137</c:v>
                </c:pt>
                <c:pt idx="50">
                  <c:v>186.42327289016325</c:v>
                </c:pt>
                <c:pt idx="51">
                  <c:v>191.9089504032595</c:v>
                </c:pt>
                <c:pt idx="52">
                  <c:v>201.04768252474176</c:v>
                </c:pt>
                <c:pt idx="53">
                  <c:v>212.57964421945326</c:v>
                </c:pt>
                <c:pt idx="54">
                  <c:v>224.7679120661241</c:v>
                </c:pt>
                <c:pt idx="55">
                  <c:v>236.69148130550712</c:v>
                </c:pt>
                <c:pt idx="56">
                  <c:v>246.75819732823692</c:v>
                </c:pt>
                <c:pt idx="57">
                  <c:v>254.81714872286892</c:v>
                </c:pt>
                <c:pt idx="58">
                  <c:v>261.56445992463546</c:v>
                </c:pt>
                <c:pt idx="59">
                  <c:v>266.5428882733729</c:v>
                </c:pt>
                <c:pt idx="60">
                  <c:v>269.72032292682746</c:v>
                </c:pt>
                <c:pt idx="61">
                  <c:v>271.11274017195836</c:v>
                </c:pt>
                <c:pt idx="62">
                  <c:v>271.56140399452516</c:v>
                </c:pt>
                <c:pt idx="63">
                  <c:v>272.81292649344687</c:v>
                </c:pt>
                <c:pt idx="64">
                  <c:v>275.89911835564067</c:v>
                </c:pt>
                <c:pt idx="65">
                  <c:v>280.65198729086546</c:v>
                </c:pt>
                <c:pt idx="66">
                  <c:v>285.7105326167516</c:v>
                </c:pt>
                <c:pt idx="67">
                  <c:v>290.3009488288111</c:v>
                </c:pt>
                <c:pt idx="68">
                  <c:v>294.0023322679135</c:v>
                </c:pt>
                <c:pt idx="69">
                  <c:v>296.7577613966866</c:v>
                </c:pt>
                <c:pt idx="70">
                  <c:v>298.80893523806424</c:v>
                </c:pt>
                <c:pt idx="71">
                  <c:v>303.53659683513047</c:v>
                </c:pt>
                <c:pt idx="72">
                  <c:v>317.7029304308052</c:v>
                </c:pt>
                <c:pt idx="73">
                  <c:v>337.66384496211447</c:v>
                </c:pt>
                <c:pt idx="74">
                  <c:v>357.7517393139729</c:v>
                </c:pt>
                <c:pt idx="75">
                  <c:v>373.1877296814472</c:v>
                </c:pt>
                <c:pt idx="76">
                  <c:v>386.7598734586617</c:v>
                </c:pt>
                <c:pt idx="77">
                  <c:v>401.09187759767747</c:v>
                </c:pt>
                <c:pt idx="78">
                  <c:v>415.9055237676415</c:v>
                </c:pt>
                <c:pt idx="79">
                  <c:v>432.3222117658172</c:v>
                </c:pt>
                <c:pt idx="80">
                  <c:v>449.08791071554305</c:v>
                </c:pt>
                <c:pt idx="81">
                  <c:v>465.0263500957937</c:v>
                </c:pt>
                <c:pt idx="82">
                  <c:v>480.90596440180855</c:v>
                </c:pt>
                <c:pt idx="83">
                  <c:v>495.6684937284399</c:v>
                </c:pt>
              </c:numCache>
            </c:numRef>
          </c:yVal>
          <c:smooth val="0"/>
        </c:ser>
        <c:axId val="17037502"/>
        <c:axId val="19119791"/>
      </c:scatterChart>
      <c:valAx>
        <c:axId val="17037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Jan 2007 to Dec 2013, by month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19791"/>
        <c:crosses val="autoZero"/>
        <c:crossBetween val="midCat"/>
        <c:dispUnits/>
      </c:valAx>
      <c:valAx>
        <c:axId val="191197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bbl per day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375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725"/>
          <c:y val="0.51425"/>
          <c:w val="0.074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Rig productivity, THD calculation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06875"/>
          <c:w val="0.7125"/>
          <c:h val="0.89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movingAvg"/>
            <c:period val="10"/>
          </c:trendline>
          <c:yVal>
            <c:numRef>
              <c:f>Bakken!$D$4:$D$84</c:f>
              <c:numCache>
                <c:ptCount val="81"/>
                <c:pt idx="0">
                  <c:v>53.80134206338884</c:v>
                </c:pt>
                <c:pt idx="1">
                  <c:v>94.15833775752114</c:v>
                </c:pt>
                <c:pt idx="2">
                  <c:v>53.85161612210107</c:v>
                </c:pt>
                <c:pt idx="3">
                  <c:v>170.10189419600212</c:v>
                </c:pt>
                <c:pt idx="4">
                  <c:v>51.631288241087624</c:v>
                </c:pt>
                <c:pt idx="5">
                  <c:v>109.64536201003997</c:v>
                </c:pt>
                <c:pt idx="6">
                  <c:v>100.70400237580108</c:v>
                </c:pt>
                <c:pt idx="7">
                  <c:v>102.9317046066528</c:v>
                </c:pt>
                <c:pt idx="8">
                  <c:v>177.09072263541427</c:v>
                </c:pt>
                <c:pt idx="9">
                  <c:v>54.07178592994541</c:v>
                </c:pt>
                <c:pt idx="10">
                  <c:v>161.61821302382253</c:v>
                </c:pt>
                <c:pt idx="11">
                  <c:v>103.94767421102281</c:v>
                </c:pt>
                <c:pt idx="12">
                  <c:v>91.28106089878833</c:v>
                </c:pt>
                <c:pt idx="13">
                  <c:v>180.98486430670303</c:v>
                </c:pt>
                <c:pt idx="14">
                  <c:v>203.87743556164747</c:v>
                </c:pt>
                <c:pt idx="15">
                  <c:v>199.28373359602625</c:v>
                </c:pt>
                <c:pt idx="16">
                  <c:v>215.5258169762614</c:v>
                </c:pt>
                <c:pt idx="17">
                  <c:v>155.20467560540945</c:v>
                </c:pt>
                <c:pt idx="18">
                  <c:v>184.85419251274183</c:v>
                </c:pt>
                <c:pt idx="19">
                  <c:v>272.00017079135966</c:v>
                </c:pt>
                <c:pt idx="20">
                  <c:v>289.32347223346017</c:v>
                </c:pt>
                <c:pt idx="21">
                  <c:v>215.61542139030857</c:v>
                </c:pt>
                <c:pt idx="22">
                  <c:v>-76.75542876104964</c:v>
                </c:pt>
                <c:pt idx="23">
                  <c:v>-98.72168796401061</c:v>
                </c:pt>
                <c:pt idx="24">
                  <c:v>217.96755526597522</c:v>
                </c:pt>
                <c:pt idx="25">
                  <c:v>258.94907778125656</c:v>
                </c:pt>
                <c:pt idx="26">
                  <c:v>265.585784301042</c:v>
                </c:pt>
                <c:pt idx="27">
                  <c:v>485.446330009118</c:v>
                </c:pt>
                <c:pt idx="28">
                  <c:v>502.56390274035425</c:v>
                </c:pt>
                <c:pt idx="29">
                  <c:v>549.0260898756027</c:v>
                </c:pt>
                <c:pt idx="30">
                  <c:v>318.8619492192966</c:v>
                </c:pt>
                <c:pt idx="31">
                  <c:v>360.5547543906013</c:v>
                </c:pt>
                <c:pt idx="32">
                  <c:v>276.90709649162125</c:v>
                </c:pt>
                <c:pt idx="33">
                  <c:v>257.653556792633</c:v>
                </c:pt>
                <c:pt idx="34">
                  <c:v>140.3787785989795</c:v>
                </c:pt>
                <c:pt idx="35">
                  <c:v>141.21857627605354</c:v>
                </c:pt>
                <c:pt idx="36">
                  <c:v>418.39465845333325</c:v>
                </c:pt>
                <c:pt idx="37">
                  <c:v>295.79729135830576</c:v>
                </c:pt>
                <c:pt idx="38">
                  <c:v>211.5135685732837</c:v>
                </c:pt>
                <c:pt idx="39">
                  <c:v>286.88933220426486</c:v>
                </c:pt>
                <c:pt idx="40">
                  <c:v>259.1006247616919</c:v>
                </c:pt>
                <c:pt idx="41">
                  <c:v>197.45983359986647</c:v>
                </c:pt>
                <c:pt idx="42">
                  <c:v>186.54918723765098</c:v>
                </c:pt>
                <c:pt idx="43">
                  <c:v>240.04607380267691</c:v>
                </c:pt>
                <c:pt idx="44">
                  <c:v>121.4020890087636</c:v>
                </c:pt>
                <c:pt idx="45">
                  <c:v>224.38267601505567</c:v>
                </c:pt>
                <c:pt idx="46">
                  <c:v>32.96493952884937</c:v>
                </c:pt>
                <c:pt idx="47">
                  <c:v>104.2675958011657</c:v>
                </c:pt>
                <c:pt idx="48">
                  <c:v>180.57008011947386</c:v>
                </c:pt>
                <c:pt idx="49">
                  <c:v>200.83303722506602</c:v>
                </c:pt>
                <c:pt idx="50">
                  <c:v>73.28044125593081</c:v>
                </c:pt>
                <c:pt idx="51">
                  <c:v>209.24648528664292</c:v>
                </c:pt>
                <c:pt idx="52">
                  <c:v>268.12170747991814</c:v>
                </c:pt>
                <c:pt idx="53">
                  <c:v>397.3162322576851</c:v>
                </c:pt>
                <c:pt idx="54">
                  <c:v>249.11506340023195</c:v>
                </c:pt>
                <c:pt idx="55">
                  <c:v>237.2122215763437</c:v>
                </c:pt>
                <c:pt idx="56">
                  <c:v>284.7816342412477</c:v>
                </c:pt>
                <c:pt idx="57">
                  <c:v>249.8107313599736</c:v>
                </c:pt>
                <c:pt idx="58">
                  <c:v>277.28447447650734</c:v>
                </c:pt>
                <c:pt idx="59">
                  <c:v>219.07177805039137</c:v>
                </c:pt>
                <c:pt idx="60">
                  <c:v>229.4469306439507</c:v>
                </c:pt>
                <c:pt idx="61">
                  <c:v>249.2588306481285</c:v>
                </c:pt>
                <c:pt idx="62">
                  <c:v>333.17438914413776</c:v>
                </c:pt>
                <c:pt idx="63">
                  <c:v>318.9089958257104</c:v>
                </c:pt>
                <c:pt idx="64">
                  <c:v>253.04171366494597</c:v>
                </c:pt>
                <c:pt idx="65">
                  <c:v>265.8154532726728</c:v>
                </c:pt>
                <c:pt idx="66">
                  <c:v>337.3425829763852</c:v>
                </c:pt>
                <c:pt idx="67">
                  <c:v>335.08315144736673</c:v>
                </c:pt>
                <c:pt idx="68">
                  <c:v>334.8256346093502</c:v>
                </c:pt>
                <c:pt idx="69">
                  <c:v>158.9642824787666</c:v>
                </c:pt>
                <c:pt idx="70">
                  <c:v>411.6020419526585</c:v>
                </c:pt>
                <c:pt idx="71">
                  <c:v>85.97617504837974</c:v>
                </c:pt>
                <c:pt idx="72">
                  <c:v>485.3262120889808</c:v>
                </c:pt>
                <c:pt idx="73">
                  <c:v>307.8624366358086</c:v>
                </c:pt>
                <c:pt idx="74">
                  <c:v>324.9715010532335</c:v>
                </c:pt>
                <c:pt idx="75">
                  <c:v>391.8321340941856</c:v>
                </c:pt>
                <c:pt idx="76">
                  <c:v>399.45921052468793</c:v>
                </c:pt>
                <c:pt idx="77">
                  <c:v>420.501164914245</c:v>
                </c:pt>
                <c:pt idx="78">
                  <c:v>447.50206470703336</c:v>
                </c:pt>
                <c:pt idx="79">
                  <c:v>456.01633570554475</c:v>
                </c:pt>
                <c:pt idx="80">
                  <c:v>463.0751905849018</c:v>
                </c:pt>
              </c:numCache>
            </c:numRef>
          </c:yVal>
          <c:smooth val="0"/>
        </c:ser>
        <c:axId val="37860392"/>
        <c:axId val="5199209"/>
      </c:scatterChart>
      <c:valAx>
        <c:axId val="37860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Jan 2007 to Dec 2013, by month</a:t>
                </a:r>
              </a:p>
            </c:rich>
          </c:tx>
          <c:layout>
            <c:manualLayout>
              <c:xMode val="factor"/>
              <c:yMode val="factor"/>
              <c:x val="0.009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9209"/>
        <c:crosses val="autoZero"/>
        <c:crossBetween val="midCat"/>
        <c:dispUnits/>
      </c:valAx>
      <c:valAx>
        <c:axId val="51992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Bbl per day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603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75"/>
          <c:y val="0.49475"/>
          <c:w val="0.2237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showGridLines="0" tabSelected="1" zoomScale="85" zoomScaleNormal="85" zoomScalePageLayoutView="0" workbookViewId="0" topLeftCell="A1">
      <selection activeCell="H86" sqref="H86"/>
    </sheetView>
  </sheetViews>
  <sheetFormatPr defaultColWidth="9.00390625" defaultRowHeight="14.25"/>
  <cols>
    <col min="1" max="1" width="9.625" style="0" customWidth="1"/>
    <col min="2" max="2" width="10.125" style="0" customWidth="1"/>
    <col min="3" max="3" width="16.25390625" style="0" customWidth="1"/>
    <col min="4" max="4" width="18.75390625" style="0" customWidth="1"/>
    <col min="5" max="5" width="23.375" style="0" customWidth="1"/>
    <col min="6" max="6" width="27.625" style="0" customWidth="1"/>
    <col min="7" max="7" width="14.875" style="0" customWidth="1"/>
    <col min="8" max="8" width="22.75390625" style="0" customWidth="1"/>
    <col min="9" max="10" width="25.50390625" style="0" customWidth="1"/>
    <col min="11" max="11" width="30.125" style="0" customWidth="1"/>
  </cols>
  <sheetData>
    <row r="1" spans="1:12" ht="18" thickBot="1">
      <c r="A1" s="2" t="s">
        <v>4</v>
      </c>
      <c r="C1" s="14" t="s">
        <v>5</v>
      </c>
      <c r="D1" s="14"/>
      <c r="E1" s="14"/>
      <c r="F1" s="14"/>
      <c r="G1" s="14"/>
      <c r="H1" s="9"/>
      <c r="I1" s="9"/>
      <c r="J1" s="9"/>
      <c r="K1" s="9"/>
      <c r="L1" s="1"/>
    </row>
    <row r="2" spans="1:11" ht="13.5">
      <c r="A2" s="3" t="s">
        <v>6</v>
      </c>
      <c r="B2" s="4" t="s">
        <v>1</v>
      </c>
      <c r="C2" s="4" t="s">
        <v>0</v>
      </c>
      <c r="D2" s="4" t="s">
        <v>12</v>
      </c>
      <c r="E2" s="4" t="s">
        <v>2</v>
      </c>
      <c r="F2" s="4" t="s">
        <v>10</v>
      </c>
      <c r="G2" s="4" t="s">
        <v>3</v>
      </c>
      <c r="H2" s="4" t="s">
        <v>9</v>
      </c>
      <c r="I2" s="12" t="s">
        <v>7</v>
      </c>
      <c r="J2" s="12" t="s">
        <v>8</v>
      </c>
      <c r="K2" s="4" t="s">
        <v>11</v>
      </c>
    </row>
    <row r="3" spans="1:11" ht="13.5">
      <c r="A3" s="7">
        <v>39083</v>
      </c>
      <c r="B3" s="5">
        <v>44.66970702045329</v>
      </c>
      <c r="C3" s="5">
        <v>111.53811466073228</v>
      </c>
      <c r="D3" s="5"/>
      <c r="E3" s="5">
        <v>-2216.565744984013</v>
      </c>
      <c r="F3" s="5">
        <f>-E3</f>
        <v>2216.565744984013</v>
      </c>
      <c r="G3" s="5">
        <v>132105.87096774188</v>
      </c>
      <c r="H3" s="5"/>
      <c r="I3" s="11">
        <f aca="true" t="shared" si="0" ref="I3:I34">-E3/G3</f>
        <v>0.01677870732577254</v>
      </c>
      <c r="J3" s="10">
        <f>I3*100</f>
        <v>1.6778707325772542</v>
      </c>
      <c r="K3" s="5"/>
    </row>
    <row r="4" spans="1:11" ht="13.5">
      <c r="A4" s="8">
        <v>39114</v>
      </c>
      <c r="B4" s="6">
        <v>42.1630741337631</v>
      </c>
      <c r="C4" s="6">
        <v>112.5716239163266</v>
      </c>
      <c r="D4" s="6">
        <f>H4/B4</f>
        <v>53.80134206338884</v>
      </c>
      <c r="E4" s="6">
        <v>-2483.658084513651</v>
      </c>
      <c r="F4" s="5">
        <f aca="true" t="shared" si="1" ref="F4:F67">-E4</f>
        <v>2483.658084513651</v>
      </c>
      <c r="G4" s="6">
        <v>131890.64285714284</v>
      </c>
      <c r="H4" s="5">
        <f>(G4-G3)+F4</f>
        <v>2268.4299739146104</v>
      </c>
      <c r="I4" s="11">
        <f t="shared" si="0"/>
        <v>0.018831192499408934</v>
      </c>
      <c r="J4" s="10">
        <f aca="true" t="shared" si="2" ref="J4:J67">I4*100</f>
        <v>1.8831192499408935</v>
      </c>
      <c r="K4" s="13">
        <f aca="true" t="shared" si="3" ref="K4:K35">F4/H4*100</f>
        <v>109.48797684186933</v>
      </c>
    </row>
    <row r="5" spans="1:11" ht="13.5">
      <c r="A5" s="8">
        <v>39142</v>
      </c>
      <c r="B5" s="6">
        <v>44.01190476190476</v>
      </c>
      <c r="C5" s="6">
        <v>113.41776495497407</v>
      </c>
      <c r="D5" s="6">
        <f aca="true" t="shared" si="4" ref="D5:D68">H5/B5</f>
        <v>94.15833775752114</v>
      </c>
      <c r="E5" s="6">
        <v>-2726.5693607435755</v>
      </c>
      <c r="F5" s="5">
        <f t="shared" si="1"/>
        <v>2726.5693607435755</v>
      </c>
      <c r="G5" s="6">
        <v>133308.16129032255</v>
      </c>
      <c r="H5" s="5">
        <f aca="true" t="shared" si="5" ref="H5:H68">(G5-G4)+F5</f>
        <v>4144.087793923281</v>
      </c>
      <c r="I5" s="11">
        <f t="shared" si="0"/>
        <v>0.020453131558881607</v>
      </c>
      <c r="J5" s="10">
        <f t="shared" si="2"/>
        <v>2.0453131558881608</v>
      </c>
      <c r="K5" s="13">
        <f t="shared" si="3"/>
        <v>65.79419877980635</v>
      </c>
    </row>
    <row r="6" spans="1:11" ht="13.5">
      <c r="A6" s="8">
        <v>39173</v>
      </c>
      <c r="B6" s="6">
        <v>46.717570589879784</v>
      </c>
      <c r="C6" s="6">
        <v>114.25022396822453</v>
      </c>
      <c r="D6" s="6">
        <f t="shared" si="4"/>
        <v>53.85161612210107</v>
      </c>
      <c r="E6" s="6">
        <v>-2997.3446345525804</v>
      </c>
      <c r="F6" s="5">
        <f t="shared" si="1"/>
        <v>2997.3446345525804</v>
      </c>
      <c r="G6" s="6">
        <v>132826.63333333333</v>
      </c>
      <c r="H6" s="5">
        <f t="shared" si="5"/>
        <v>2515.816677563365</v>
      </c>
      <c r="I6" s="11">
        <f t="shared" si="0"/>
        <v>0.022565840594864987</v>
      </c>
      <c r="J6" s="10">
        <f t="shared" si="2"/>
        <v>2.2565840594864985</v>
      </c>
      <c r="K6" s="13">
        <f t="shared" si="3"/>
        <v>119.14002563396582</v>
      </c>
    </row>
    <row r="7" spans="1:11" ht="13.5">
      <c r="A7" s="8">
        <v>39203</v>
      </c>
      <c r="B7" s="6">
        <v>45.68465085639</v>
      </c>
      <c r="C7" s="6">
        <v>114.96394211201492</v>
      </c>
      <c r="D7" s="6">
        <f t="shared" si="4"/>
        <v>170.10189419600212</v>
      </c>
      <c r="E7" s="6">
        <v>-3261.130592591552</v>
      </c>
      <c r="F7" s="5">
        <f t="shared" si="1"/>
        <v>3261.130592591552</v>
      </c>
      <c r="G7" s="6">
        <v>137336.54838709673</v>
      </c>
      <c r="H7" s="5">
        <f t="shared" si="5"/>
        <v>7771.04564635495</v>
      </c>
      <c r="I7" s="11">
        <f t="shared" si="0"/>
        <v>0.023745540650983388</v>
      </c>
      <c r="J7" s="10">
        <f t="shared" si="2"/>
        <v>2.374554065098339</v>
      </c>
      <c r="K7" s="13">
        <f t="shared" si="3"/>
        <v>41.96514524555911</v>
      </c>
    </row>
    <row r="8" spans="1:11" ht="13.5">
      <c r="A8" s="8">
        <v>39234</v>
      </c>
      <c r="B8" s="6">
        <v>46.407166666666676</v>
      </c>
      <c r="C8" s="6">
        <v>115.65217741463415</v>
      </c>
      <c r="D8" s="6">
        <f t="shared" si="4"/>
        <v>51.631288241087624</v>
      </c>
      <c r="E8" s="6">
        <v>-3535.3101857156016</v>
      </c>
      <c r="F8" s="5">
        <f t="shared" si="1"/>
        <v>3535.3101857156016</v>
      </c>
      <c r="G8" s="6">
        <v>136197.3</v>
      </c>
      <c r="H8" s="5">
        <f t="shared" si="5"/>
        <v>2396.061798618861</v>
      </c>
      <c r="I8" s="11">
        <f t="shared" si="0"/>
        <v>0.025957270707389957</v>
      </c>
      <c r="J8" s="10">
        <f t="shared" si="2"/>
        <v>2.5957270707389957</v>
      </c>
      <c r="K8" s="13">
        <f t="shared" si="3"/>
        <v>147.54670300045797</v>
      </c>
    </row>
    <row r="9" spans="1:11" ht="13.5">
      <c r="A9" s="8">
        <v>39264</v>
      </c>
      <c r="B9" s="6">
        <v>52.67372881355933</v>
      </c>
      <c r="C9" s="6">
        <v>116.32315882603116</v>
      </c>
      <c r="D9" s="6">
        <f t="shared" si="4"/>
        <v>109.64536201003997</v>
      </c>
      <c r="E9" s="6">
        <v>-3802.02038676207</v>
      </c>
      <c r="F9" s="5">
        <f t="shared" si="1"/>
        <v>3802.02038676207</v>
      </c>
      <c r="G9" s="6">
        <v>138170.7096774193</v>
      </c>
      <c r="H9" s="5">
        <f t="shared" si="5"/>
        <v>5775.430064181386</v>
      </c>
      <c r="I9" s="11">
        <f t="shared" si="0"/>
        <v>0.027516833311766794</v>
      </c>
      <c r="J9" s="10">
        <f t="shared" si="2"/>
        <v>2.7516833311766793</v>
      </c>
      <c r="K9" s="13">
        <f t="shared" si="3"/>
        <v>65.83094842307594</v>
      </c>
    </row>
    <row r="10" spans="1:11" ht="13.5">
      <c r="A10" s="8">
        <v>39295</v>
      </c>
      <c r="B10" s="6">
        <v>55.1755980861244</v>
      </c>
      <c r="C10" s="6">
        <v>117.08596115930277</v>
      </c>
      <c r="D10" s="6">
        <f t="shared" si="4"/>
        <v>100.70400237580108</v>
      </c>
      <c r="E10" s="6">
        <v>-4078.693883332013</v>
      </c>
      <c r="F10" s="5">
        <f t="shared" si="1"/>
        <v>4078.693883332013</v>
      </c>
      <c r="G10" s="6">
        <v>139648.4193548386</v>
      </c>
      <c r="H10" s="5">
        <f t="shared" si="5"/>
        <v>5556.403560751318</v>
      </c>
      <c r="I10" s="11">
        <f t="shared" si="0"/>
        <v>0.029206874679822088</v>
      </c>
      <c r="J10" s="10">
        <f t="shared" si="2"/>
        <v>2.920687467982209</v>
      </c>
      <c r="K10" s="13">
        <f t="shared" si="3"/>
        <v>73.40528524858453</v>
      </c>
    </row>
    <row r="11" spans="1:11" ht="13.5">
      <c r="A11" s="8">
        <v>39326</v>
      </c>
      <c r="B11" s="6">
        <v>50.370921985815606</v>
      </c>
      <c r="C11" s="6">
        <v>117.99668901647851</v>
      </c>
      <c r="D11" s="6">
        <f t="shared" si="4"/>
        <v>102.9317046066528</v>
      </c>
      <c r="E11" s="6">
        <v>-4356.017550780678</v>
      </c>
      <c r="F11" s="5">
        <f t="shared" si="1"/>
        <v>4356.017550780678</v>
      </c>
      <c r="G11" s="6">
        <v>140477.16666666666</v>
      </c>
      <c r="H11" s="5">
        <f t="shared" si="5"/>
        <v>5184.764862608725</v>
      </c>
      <c r="I11" s="11">
        <f t="shared" si="0"/>
        <v>0.031008723012736435</v>
      </c>
      <c r="J11" s="10">
        <f t="shared" si="2"/>
        <v>3.1008723012736437</v>
      </c>
      <c r="K11" s="13">
        <f t="shared" si="3"/>
        <v>84.01572040798277</v>
      </c>
    </row>
    <row r="12" spans="1:11" ht="13.5">
      <c r="A12" s="8">
        <v>39356</v>
      </c>
      <c r="B12" s="6">
        <v>52.06210191082802</v>
      </c>
      <c r="C12" s="6">
        <v>119.00380921150018</v>
      </c>
      <c r="D12" s="6">
        <f t="shared" si="4"/>
        <v>177.09072263541427</v>
      </c>
      <c r="E12" s="6">
        <v>-4624.462561135134</v>
      </c>
      <c r="F12" s="5">
        <f t="shared" si="1"/>
        <v>4624.462561135134</v>
      </c>
      <c r="G12" s="6">
        <v>145072.41935483864</v>
      </c>
      <c r="H12" s="5">
        <f t="shared" si="5"/>
        <v>9219.715249307115</v>
      </c>
      <c r="I12" s="11">
        <f t="shared" si="0"/>
        <v>0.03187692451605132</v>
      </c>
      <c r="J12" s="10">
        <f t="shared" si="2"/>
        <v>3.187692451605132</v>
      </c>
      <c r="K12" s="13">
        <f t="shared" si="3"/>
        <v>50.15840984332649</v>
      </c>
    </row>
    <row r="13" spans="1:11" ht="13.5">
      <c r="A13" s="8">
        <v>39387</v>
      </c>
      <c r="B13" s="6">
        <v>54.0719298245614</v>
      </c>
      <c r="C13" s="6">
        <v>119.94023874743247</v>
      </c>
      <c r="D13" s="6">
        <f t="shared" si="4"/>
        <v>54.07178592994541</v>
      </c>
      <c r="E13" s="6">
        <v>-4901.251835798034</v>
      </c>
      <c r="F13" s="5">
        <f t="shared" si="1"/>
        <v>4901.251835798034</v>
      </c>
      <c r="G13" s="6">
        <v>143094.93333333332</v>
      </c>
      <c r="H13" s="5">
        <f t="shared" si="5"/>
        <v>2923.765814292715</v>
      </c>
      <c r="I13" s="11">
        <f t="shared" si="0"/>
        <v>0.03425174967153299</v>
      </c>
      <c r="J13" s="10">
        <f t="shared" si="2"/>
        <v>3.4251749671532985</v>
      </c>
      <c r="K13" s="13">
        <f t="shared" si="3"/>
        <v>167.63489783752365</v>
      </c>
    </row>
    <row r="14" spans="1:11" ht="13.5">
      <c r="A14" s="8">
        <v>39417</v>
      </c>
      <c r="B14" s="6">
        <v>57.96068376068376</v>
      </c>
      <c r="C14" s="6">
        <v>123.92770223268809</v>
      </c>
      <c r="D14" s="6">
        <f t="shared" si="4"/>
        <v>161.61821302382253</v>
      </c>
      <c r="E14" s="6">
        <v>-5167.887081277161</v>
      </c>
      <c r="F14" s="5">
        <f t="shared" si="1"/>
        <v>5167.887081277161</v>
      </c>
      <c r="G14" s="6">
        <v>147294.54838709676</v>
      </c>
      <c r="H14" s="5">
        <f t="shared" si="5"/>
        <v>9367.502135040599</v>
      </c>
      <c r="I14" s="11">
        <f t="shared" si="0"/>
        <v>0.035085392758024685</v>
      </c>
      <c r="J14" s="10">
        <f t="shared" si="2"/>
        <v>3.5085392758024683</v>
      </c>
      <c r="K14" s="13">
        <f t="shared" si="3"/>
        <v>55.16825090379084</v>
      </c>
    </row>
    <row r="15" spans="1:11" ht="13.5">
      <c r="A15" s="8">
        <v>39448</v>
      </c>
      <c r="B15" s="6">
        <v>55.17563837129054</v>
      </c>
      <c r="C15" s="6">
        <v>130.99766147298814</v>
      </c>
      <c r="D15" s="6">
        <f t="shared" si="4"/>
        <v>103.94767421102281</v>
      </c>
      <c r="E15" s="6">
        <v>-5441.314765675059</v>
      </c>
      <c r="F15" s="5">
        <f t="shared" si="1"/>
        <v>5441.314765675059</v>
      </c>
      <c r="G15" s="6">
        <v>147588.61290322582</v>
      </c>
      <c r="H15" s="5">
        <f t="shared" si="5"/>
        <v>5735.379281804118</v>
      </c>
      <c r="I15" s="11">
        <f t="shared" si="0"/>
        <v>0.036868120504953465</v>
      </c>
      <c r="J15" s="10">
        <f t="shared" si="2"/>
        <v>3.6868120504953463</v>
      </c>
      <c r="K15" s="13">
        <f t="shared" si="3"/>
        <v>94.87279739176101</v>
      </c>
    </row>
    <row r="16" spans="1:11" ht="13.5">
      <c r="A16" s="8">
        <v>39479</v>
      </c>
      <c r="B16" s="6">
        <v>59.561083743842374</v>
      </c>
      <c r="C16" s="6">
        <v>139.53062441742554</v>
      </c>
      <c r="D16" s="6">
        <f t="shared" si="4"/>
        <v>91.28106089878833</v>
      </c>
      <c r="E16" s="6">
        <v>-5711.791125990195</v>
      </c>
      <c r="F16" s="5">
        <f t="shared" si="1"/>
        <v>5711.791125990195</v>
      </c>
      <c r="G16" s="6">
        <v>147313.62068965513</v>
      </c>
      <c r="H16" s="5">
        <f t="shared" si="5"/>
        <v>5436.798912419507</v>
      </c>
      <c r="I16" s="11">
        <f t="shared" si="0"/>
        <v>0.03877300075342793</v>
      </c>
      <c r="J16" s="10">
        <f t="shared" si="2"/>
        <v>3.8773000753427933</v>
      </c>
      <c r="K16" s="13">
        <f t="shared" si="3"/>
        <v>105.05798021961988</v>
      </c>
    </row>
    <row r="17" spans="1:11" ht="13.5">
      <c r="A17" s="8">
        <v>39508</v>
      </c>
      <c r="B17" s="6">
        <v>62.88268156424581</v>
      </c>
      <c r="C17" s="6">
        <v>148.63319360622603</v>
      </c>
      <c r="D17" s="6">
        <f t="shared" si="4"/>
        <v>180.98486430670303</v>
      </c>
      <c r="E17" s="6">
        <v>-5961.337505608228</v>
      </c>
      <c r="F17" s="5">
        <f t="shared" si="1"/>
        <v>5961.337505608228</v>
      </c>
      <c r="G17" s="6">
        <v>152733.09677419355</v>
      </c>
      <c r="H17" s="5">
        <f t="shared" si="5"/>
        <v>11380.813590146643</v>
      </c>
      <c r="I17" s="11">
        <f t="shared" si="0"/>
        <v>0.03903107860388438</v>
      </c>
      <c r="J17" s="10">
        <f t="shared" si="2"/>
        <v>3.9031078603884377</v>
      </c>
      <c r="K17" s="13">
        <f t="shared" si="3"/>
        <v>52.38059175988503</v>
      </c>
    </row>
    <row r="18" spans="1:11" ht="13.5">
      <c r="A18" s="8">
        <v>39539</v>
      </c>
      <c r="B18" s="6">
        <v>64.38461538461539</v>
      </c>
      <c r="C18" s="6">
        <v>159.53333669539225</v>
      </c>
      <c r="D18" s="6">
        <f t="shared" si="4"/>
        <v>203.87743556164747</v>
      </c>
      <c r="E18" s="6">
        <v>-6223.433715098647</v>
      </c>
      <c r="F18" s="5">
        <f t="shared" si="1"/>
        <v>6223.433715098647</v>
      </c>
      <c r="G18" s="6">
        <v>159636.23333333328</v>
      </c>
      <c r="H18" s="5">
        <f t="shared" si="5"/>
        <v>13126.57027423838</v>
      </c>
      <c r="I18" s="11">
        <f t="shared" si="0"/>
        <v>0.038985094957130546</v>
      </c>
      <c r="J18" s="10">
        <f t="shared" si="2"/>
        <v>3.898509495713055</v>
      </c>
      <c r="K18" s="13">
        <f t="shared" si="3"/>
        <v>47.410965584151704</v>
      </c>
    </row>
    <row r="19" spans="1:11" ht="13.5">
      <c r="A19" s="8">
        <v>39569</v>
      </c>
      <c r="B19" s="6">
        <v>70.00998650472334</v>
      </c>
      <c r="C19" s="6">
        <v>171.60419184755418</v>
      </c>
      <c r="D19" s="6">
        <f t="shared" si="4"/>
        <v>199.28373359602625</v>
      </c>
      <c r="E19" s="6">
        <v>-6471.859026550295</v>
      </c>
      <c r="F19" s="5">
        <f t="shared" si="1"/>
        <v>6471.859026550295</v>
      </c>
      <c r="G19" s="6">
        <v>167116.22580645166</v>
      </c>
      <c r="H19" s="5">
        <f t="shared" si="5"/>
        <v>13951.85149966868</v>
      </c>
      <c r="I19" s="11">
        <f t="shared" si="0"/>
        <v>0.03872669452244441</v>
      </c>
      <c r="J19" s="10">
        <f t="shared" si="2"/>
        <v>3.872669452244441</v>
      </c>
      <c r="K19" s="13">
        <f t="shared" si="3"/>
        <v>46.387097989854496</v>
      </c>
    </row>
    <row r="20" spans="1:11" ht="13.5">
      <c r="A20" s="8">
        <v>39600</v>
      </c>
      <c r="B20" s="6">
        <v>77.43468335787924</v>
      </c>
      <c r="C20" s="6">
        <v>184.3027548441588</v>
      </c>
      <c r="D20" s="6">
        <f t="shared" si="4"/>
        <v>215.5258169762614</v>
      </c>
      <c r="E20" s="6">
        <v>-6723.0658661233865</v>
      </c>
      <c r="F20" s="5">
        <f t="shared" si="1"/>
        <v>6723.0658661233865</v>
      </c>
      <c r="G20" s="6">
        <v>177082.3333333333</v>
      </c>
      <c r="H20" s="5">
        <f t="shared" si="5"/>
        <v>16689.173393005036</v>
      </c>
      <c r="I20" s="11">
        <f t="shared" si="0"/>
        <v>0.03796576281535738</v>
      </c>
      <c r="J20" s="10">
        <f t="shared" si="2"/>
        <v>3.796576281535738</v>
      </c>
      <c r="K20" s="13">
        <f t="shared" si="3"/>
        <v>40.28399554492758</v>
      </c>
    </row>
    <row r="21" spans="1:11" ht="13.5">
      <c r="A21" s="8">
        <v>39630</v>
      </c>
      <c r="B21" s="6">
        <v>74.95358267340902</v>
      </c>
      <c r="C21" s="6">
        <v>194.60657808261445</v>
      </c>
      <c r="D21" s="6">
        <f t="shared" si="4"/>
        <v>155.20467560540945</v>
      </c>
      <c r="E21" s="6">
        <v>-6961.705624074633</v>
      </c>
      <c r="F21" s="5">
        <f t="shared" si="1"/>
        <v>6961.705624074633</v>
      </c>
      <c r="G21" s="6">
        <v>181753.77419354836</v>
      </c>
      <c r="H21" s="5">
        <f t="shared" si="5"/>
        <v>11633.146484289684</v>
      </c>
      <c r="I21" s="11">
        <f t="shared" si="0"/>
        <v>0.03830294944335604</v>
      </c>
      <c r="J21" s="10">
        <f t="shared" si="2"/>
        <v>3.8302949443356042</v>
      </c>
      <c r="K21" s="13">
        <f t="shared" si="3"/>
        <v>59.84370293519701</v>
      </c>
    </row>
    <row r="22" spans="1:11" ht="13.5">
      <c r="A22" s="8">
        <v>39661</v>
      </c>
      <c r="B22" s="6">
        <v>75.78243137254904</v>
      </c>
      <c r="C22" s="6">
        <v>199.749300541579</v>
      </c>
      <c r="D22" s="6">
        <f t="shared" si="4"/>
        <v>184.85419251274183</v>
      </c>
      <c r="E22" s="6">
        <v>-7206.409835444219</v>
      </c>
      <c r="F22" s="5">
        <f t="shared" si="1"/>
        <v>7206.409835444219</v>
      </c>
      <c r="G22" s="6">
        <v>188556.06451612897</v>
      </c>
      <c r="H22" s="5">
        <f t="shared" si="5"/>
        <v>14008.700158024827</v>
      </c>
      <c r="I22" s="11">
        <f t="shared" si="0"/>
        <v>0.03821892366038318</v>
      </c>
      <c r="J22" s="10">
        <f t="shared" si="2"/>
        <v>3.821892366038318</v>
      </c>
      <c r="K22" s="13">
        <f t="shared" si="3"/>
        <v>51.442387617355465</v>
      </c>
    </row>
    <row r="23" spans="1:11" ht="13.5">
      <c r="A23" s="8">
        <v>39692</v>
      </c>
      <c r="B23" s="6">
        <v>76.54256292906177</v>
      </c>
      <c r="C23" s="6">
        <v>199.2284916332851</v>
      </c>
      <c r="D23" s="6">
        <f t="shared" si="4"/>
        <v>272.00017079135966</v>
      </c>
      <c r="E23" s="6">
        <v>-7455.054705642162</v>
      </c>
      <c r="F23" s="5">
        <f t="shared" si="1"/>
        <v>7455.054705642162</v>
      </c>
      <c r="G23" s="6">
        <v>201920.6</v>
      </c>
      <c r="H23" s="5">
        <f t="shared" si="5"/>
        <v>20819.590189513197</v>
      </c>
      <c r="I23" s="11">
        <f t="shared" si="0"/>
        <v>0.03692072381739239</v>
      </c>
      <c r="J23" s="10">
        <f t="shared" si="2"/>
        <v>3.6920723817392394</v>
      </c>
      <c r="K23" s="13">
        <f t="shared" si="3"/>
        <v>35.80788400627244</v>
      </c>
    </row>
    <row r="24" spans="1:11" ht="13.5">
      <c r="A24" s="8">
        <v>39722</v>
      </c>
      <c r="B24" s="6">
        <v>79.83882783882785</v>
      </c>
      <c r="C24" s="6">
        <v>194.90945706385497</v>
      </c>
      <c r="D24" s="6">
        <f t="shared" si="4"/>
        <v>289.32347223346017</v>
      </c>
      <c r="E24" s="6">
        <v>-7703.782373250125</v>
      </c>
      <c r="F24" s="5">
        <f t="shared" si="1"/>
        <v>7703.782373250125</v>
      </c>
      <c r="G24" s="6">
        <v>217316.064516129</v>
      </c>
      <c r="H24" s="5">
        <f t="shared" si="5"/>
        <v>23099.24688937912</v>
      </c>
      <c r="I24" s="11">
        <f t="shared" si="0"/>
        <v>0.03544966816145503</v>
      </c>
      <c r="J24" s="10">
        <f t="shared" si="2"/>
        <v>3.544966816145503</v>
      </c>
      <c r="K24" s="13">
        <f t="shared" si="3"/>
        <v>33.35079455249371</v>
      </c>
    </row>
    <row r="25" spans="1:11" ht="13.5">
      <c r="A25" s="8">
        <v>39753</v>
      </c>
      <c r="B25" s="6">
        <v>89.77822580645163</v>
      </c>
      <c r="C25" s="6">
        <v>188.86617852434625</v>
      </c>
      <c r="D25" s="6">
        <f t="shared" si="4"/>
        <v>215.61542139030857</v>
      </c>
      <c r="E25" s="6">
        <v>-7869.734505061349</v>
      </c>
      <c r="F25" s="5">
        <f t="shared" si="1"/>
        <v>7869.734505061349</v>
      </c>
      <c r="G25" s="6">
        <v>228803.9</v>
      </c>
      <c r="H25" s="5">
        <f t="shared" si="5"/>
        <v>19357.569988932344</v>
      </c>
      <c r="I25" s="11">
        <f t="shared" si="0"/>
        <v>0.034395106486652324</v>
      </c>
      <c r="J25" s="10">
        <f t="shared" si="2"/>
        <v>3.4395106486652325</v>
      </c>
      <c r="K25" s="13">
        <f t="shared" si="3"/>
        <v>40.65455793036448</v>
      </c>
    </row>
    <row r="26" spans="1:11" ht="13.5">
      <c r="A26" s="8">
        <v>39783</v>
      </c>
      <c r="B26" s="6">
        <v>87.49007444168736</v>
      </c>
      <c r="C26" s="6">
        <v>185.9096885669796</v>
      </c>
      <c r="D26" s="6">
        <f t="shared" si="4"/>
        <v>-76.75542876104964</v>
      </c>
      <c r="E26" s="6">
        <v>-8070.981178730857</v>
      </c>
      <c r="F26" s="5">
        <f t="shared" si="1"/>
        <v>8070.981178730857</v>
      </c>
      <c r="G26" s="6">
        <v>214017.58064516127</v>
      </c>
      <c r="H26" s="5">
        <f t="shared" si="5"/>
        <v>-6715.338176107864</v>
      </c>
      <c r="I26" s="11">
        <f t="shared" si="0"/>
        <v>0.0377117672034264</v>
      </c>
      <c r="J26" s="10">
        <f t="shared" si="2"/>
        <v>3.7711767203426403</v>
      </c>
      <c r="K26" s="13">
        <f t="shared" si="3"/>
        <v>-120.18726335251682</v>
      </c>
    </row>
    <row r="27" spans="1:11" ht="13.5">
      <c r="A27" s="8">
        <v>39814</v>
      </c>
      <c r="B27" s="6">
        <v>73.0405315614618</v>
      </c>
      <c r="C27" s="6">
        <v>190.5285870275857</v>
      </c>
      <c r="D27" s="6">
        <f t="shared" si="4"/>
        <v>-98.72168796401061</v>
      </c>
      <c r="E27" s="6">
        <v>-8294.831563496113</v>
      </c>
      <c r="F27" s="5">
        <f t="shared" si="1"/>
        <v>8294.831563496113</v>
      </c>
      <c r="G27" s="6">
        <v>198512.06451612906</v>
      </c>
      <c r="H27" s="5">
        <f t="shared" si="5"/>
        <v>-7210.684565536101</v>
      </c>
      <c r="I27" s="11">
        <f t="shared" si="0"/>
        <v>0.041785024923873884</v>
      </c>
      <c r="J27" s="10">
        <f t="shared" si="2"/>
        <v>4.178502492387389</v>
      </c>
      <c r="K27" s="13">
        <f t="shared" si="3"/>
        <v>-115.03528532008953</v>
      </c>
    </row>
    <row r="28" spans="1:11" ht="13.5">
      <c r="A28" s="8">
        <v>39845</v>
      </c>
      <c r="B28" s="6">
        <v>64.80952380952381</v>
      </c>
      <c r="C28" s="6">
        <v>203.26794590374166</v>
      </c>
      <c r="D28" s="6">
        <f t="shared" si="4"/>
        <v>217.96755526597522</v>
      </c>
      <c r="E28" s="6">
        <v>-8540.759407414427</v>
      </c>
      <c r="F28" s="5">
        <f t="shared" si="1"/>
        <v>8540.759407414427</v>
      </c>
      <c r="G28" s="6">
        <v>204097.67857142855</v>
      </c>
      <c r="H28" s="5">
        <f t="shared" si="5"/>
        <v>14126.373462713918</v>
      </c>
      <c r="I28" s="11">
        <f t="shared" si="0"/>
        <v>0.041846430920699555</v>
      </c>
      <c r="J28" s="10">
        <f t="shared" si="2"/>
        <v>4.1846430920699556</v>
      </c>
      <c r="K28" s="13">
        <f t="shared" si="3"/>
        <v>60.45967445188584</v>
      </c>
    </row>
    <row r="29" spans="1:11" ht="13.5">
      <c r="A29" s="8">
        <v>39873</v>
      </c>
      <c r="B29" s="6">
        <v>50.90055248618784</v>
      </c>
      <c r="C29" s="6">
        <v>220.02211210901544</v>
      </c>
      <c r="D29" s="6">
        <f t="shared" si="4"/>
        <v>258.94907778125656</v>
      </c>
      <c r="E29" s="6">
        <v>-8778.523244670429</v>
      </c>
      <c r="F29" s="5">
        <f t="shared" si="1"/>
        <v>8778.523244670429</v>
      </c>
      <c r="G29" s="6">
        <v>208499.8064516129</v>
      </c>
      <c r="H29" s="5">
        <f t="shared" si="5"/>
        <v>13180.651124854787</v>
      </c>
      <c r="I29" s="11">
        <f t="shared" si="0"/>
        <v>0.04210326807525207</v>
      </c>
      <c r="J29" s="10">
        <f t="shared" si="2"/>
        <v>4.210326807525207</v>
      </c>
      <c r="K29" s="13">
        <f t="shared" si="3"/>
        <v>66.60159017574439</v>
      </c>
    </row>
    <row r="30" spans="1:11" ht="13.5">
      <c r="A30" s="8">
        <v>39904</v>
      </c>
      <c r="B30" s="6">
        <v>41.82876712328767</v>
      </c>
      <c r="C30" s="6">
        <v>240.55033066949684</v>
      </c>
      <c r="D30" s="6">
        <f t="shared" si="4"/>
        <v>265.585784301042</v>
      </c>
      <c r="E30" s="6">
        <v>-9081.1657077303</v>
      </c>
      <c r="F30" s="5">
        <f t="shared" si="1"/>
        <v>9081.1657077303</v>
      </c>
      <c r="G30" s="6">
        <v>210527.7666666666</v>
      </c>
      <c r="H30" s="5">
        <f t="shared" si="5"/>
        <v>11109.125922783996</v>
      </c>
      <c r="I30" s="11">
        <f t="shared" si="0"/>
        <v>0.04313523983802439</v>
      </c>
      <c r="J30" s="10">
        <f t="shared" si="2"/>
        <v>4.3135239838024395</v>
      </c>
      <c r="K30" s="13">
        <f t="shared" si="3"/>
        <v>81.74509651659903</v>
      </c>
    </row>
    <row r="31" spans="1:11" ht="13.5">
      <c r="A31" s="8">
        <v>39934</v>
      </c>
      <c r="B31" s="6">
        <v>35.13984962406016</v>
      </c>
      <c r="C31" s="6">
        <v>261.8130878770669</v>
      </c>
      <c r="D31" s="6">
        <f t="shared" si="4"/>
        <v>485.446330009118</v>
      </c>
      <c r="E31" s="6">
        <v>-9376.116413416346</v>
      </c>
      <c r="F31" s="5">
        <f t="shared" si="1"/>
        <v>9376.116413416346</v>
      </c>
      <c r="G31" s="6">
        <v>218210.16129032255</v>
      </c>
      <c r="H31" s="5">
        <f t="shared" si="5"/>
        <v>17058.51103707229</v>
      </c>
      <c r="I31" s="11">
        <f t="shared" si="0"/>
        <v>0.04296828506048206</v>
      </c>
      <c r="J31" s="10">
        <f t="shared" si="2"/>
        <v>4.296828506048206</v>
      </c>
      <c r="K31" s="13">
        <f t="shared" si="3"/>
        <v>54.96444791130812</v>
      </c>
    </row>
    <row r="32" spans="1:11" ht="13.5">
      <c r="A32" s="8">
        <v>39965</v>
      </c>
      <c r="B32" s="6">
        <v>35.19140625</v>
      </c>
      <c r="C32" s="6">
        <v>282.7002343665039</v>
      </c>
      <c r="D32" s="6">
        <f t="shared" si="4"/>
        <v>502.56390274035425</v>
      </c>
      <c r="E32" s="6">
        <v>-9729.39175824383</v>
      </c>
      <c r="F32" s="5">
        <f t="shared" si="1"/>
        <v>9729.39175824383</v>
      </c>
      <c r="G32" s="6">
        <v>226166.7</v>
      </c>
      <c r="H32" s="5">
        <f t="shared" si="5"/>
        <v>17685.930467921295</v>
      </c>
      <c r="I32" s="11">
        <f t="shared" si="0"/>
        <v>0.04301867497842887</v>
      </c>
      <c r="J32" s="10">
        <f t="shared" si="2"/>
        <v>4.3018674978428875</v>
      </c>
      <c r="K32" s="13">
        <f t="shared" si="3"/>
        <v>55.01204347654188</v>
      </c>
    </row>
    <row r="33" spans="1:11" ht="13.5">
      <c r="A33" s="8">
        <v>39995</v>
      </c>
      <c r="B33" s="6">
        <v>40.0925</v>
      </c>
      <c r="C33" s="6">
        <v>301.40139772879246</v>
      </c>
      <c r="D33" s="6">
        <f t="shared" si="4"/>
        <v>549.0260898756027</v>
      </c>
      <c r="E33" s="6">
        <v>-10005.722056724762</v>
      </c>
      <c r="F33" s="5">
        <f t="shared" si="1"/>
        <v>10005.722056724762</v>
      </c>
      <c r="G33" s="6">
        <v>238172.80645161285</v>
      </c>
      <c r="H33" s="5">
        <f t="shared" si="5"/>
        <v>22011.828508337603</v>
      </c>
      <c r="I33" s="11">
        <f t="shared" si="0"/>
        <v>0.042010346209517935</v>
      </c>
      <c r="J33" s="10">
        <f t="shared" si="2"/>
        <v>4.201034620951793</v>
      </c>
      <c r="K33" s="13">
        <f t="shared" si="3"/>
        <v>45.45611489265788</v>
      </c>
    </row>
    <row r="34" spans="1:11" ht="13.5">
      <c r="A34" s="8">
        <v>40026</v>
      </c>
      <c r="B34" s="6">
        <v>44.02592592592592</v>
      </c>
      <c r="C34" s="6">
        <v>315.4054609640328</v>
      </c>
      <c r="D34" s="6">
        <f t="shared" si="4"/>
        <v>318.8619492192966</v>
      </c>
      <c r="E34" s="6">
        <v>-10518.902234344263</v>
      </c>
      <c r="F34" s="5">
        <f t="shared" si="1"/>
        <v>10518.902234344263</v>
      </c>
      <c r="G34" s="6">
        <v>241692.0967741937</v>
      </c>
      <c r="H34" s="5">
        <f t="shared" si="5"/>
        <v>14038.192556925103</v>
      </c>
      <c r="I34" s="11">
        <f t="shared" si="0"/>
        <v>0.04352191227904231</v>
      </c>
      <c r="J34" s="10">
        <f t="shared" si="2"/>
        <v>4.352191227904231</v>
      </c>
      <c r="K34" s="13">
        <f t="shared" si="3"/>
        <v>74.93060229577235</v>
      </c>
    </row>
    <row r="35" spans="1:11" ht="13.5">
      <c r="A35" s="8">
        <v>40057</v>
      </c>
      <c r="B35" s="6">
        <v>47.436751497005986</v>
      </c>
      <c r="C35" s="6">
        <v>323.19801063535107</v>
      </c>
      <c r="D35" s="6">
        <f t="shared" si="4"/>
        <v>360.5547543906013</v>
      </c>
      <c r="E35" s="6">
        <v>-10952.209725951472</v>
      </c>
      <c r="F35" s="5">
        <f t="shared" si="1"/>
        <v>10952.209725951472</v>
      </c>
      <c r="G35" s="6">
        <v>247843.4333333332</v>
      </c>
      <c r="H35" s="5">
        <f t="shared" si="5"/>
        <v>17103.546285090983</v>
      </c>
      <c r="I35" s="11">
        <f aca="true" t="shared" si="6" ref="I35:I66">-E35/G35</f>
        <v>0.04419003392041244</v>
      </c>
      <c r="J35" s="10">
        <f t="shared" si="2"/>
        <v>4.419003392041244</v>
      </c>
      <c r="K35" s="13">
        <f t="shared" si="3"/>
        <v>64.03473024479386</v>
      </c>
    </row>
    <row r="36" spans="1:11" ht="13.5">
      <c r="A36" s="8">
        <v>40087</v>
      </c>
      <c r="B36" s="6">
        <v>51.320614035087715</v>
      </c>
      <c r="C36" s="6">
        <v>324.4653511129631</v>
      </c>
      <c r="D36" s="6">
        <f t="shared" si="4"/>
        <v>276.90709649162125</v>
      </c>
      <c r="E36" s="6">
        <v>-11220.152975311277</v>
      </c>
      <c r="F36" s="5">
        <f t="shared" si="1"/>
        <v>11220.152975311277</v>
      </c>
      <c r="G36" s="6">
        <v>250834.3225806452</v>
      </c>
      <c r="H36" s="5">
        <f t="shared" si="5"/>
        <v>14211.042222623284</v>
      </c>
      <c r="I36" s="11">
        <f t="shared" si="6"/>
        <v>0.0447313304649682</v>
      </c>
      <c r="J36" s="10">
        <f t="shared" si="2"/>
        <v>4.47313304649682</v>
      </c>
      <c r="K36" s="13">
        <f aca="true" t="shared" si="7" ref="K36:K67">F36/H36*100</f>
        <v>78.95376566716087</v>
      </c>
    </row>
    <row r="37" spans="1:11" ht="13.5">
      <c r="A37" s="8">
        <v>40118</v>
      </c>
      <c r="B37" s="6">
        <v>59.7218992248062</v>
      </c>
      <c r="C37" s="6">
        <v>318.2264626407466</v>
      </c>
      <c r="D37" s="6">
        <f t="shared" si="4"/>
        <v>257.653556792633</v>
      </c>
      <c r="E37" s="6">
        <v>-11863.282334327716</v>
      </c>
      <c r="F37" s="5">
        <f t="shared" si="1"/>
        <v>11863.282334327716</v>
      </c>
      <c r="G37" s="6">
        <v>254358.6</v>
      </c>
      <c r="H37" s="5">
        <f t="shared" si="5"/>
        <v>15387.559753682512</v>
      </c>
      <c r="I37" s="11">
        <f t="shared" si="6"/>
        <v>0.04663998911115141</v>
      </c>
      <c r="J37" s="10">
        <f t="shared" si="2"/>
        <v>4.663998911115141</v>
      </c>
      <c r="K37" s="13">
        <f t="shared" si="7"/>
        <v>77.09658012206013</v>
      </c>
    </row>
    <row r="38" spans="1:11" ht="13.5">
      <c r="A38" s="8">
        <v>40148</v>
      </c>
      <c r="B38" s="6">
        <v>66.09152542372881</v>
      </c>
      <c r="C38" s="6">
        <v>307.61749306754473</v>
      </c>
      <c r="D38" s="6">
        <f t="shared" si="4"/>
        <v>140.3787785989795</v>
      </c>
      <c r="E38" s="6">
        <v>-12326.254066339337</v>
      </c>
      <c r="F38" s="5">
        <f t="shared" si="1"/>
        <v>12326.254066339337</v>
      </c>
      <c r="G38" s="6">
        <v>251310.19354838712</v>
      </c>
      <c r="H38" s="5">
        <f t="shared" si="5"/>
        <v>9277.847614726452</v>
      </c>
      <c r="I38" s="11">
        <f t="shared" si="6"/>
        <v>0.049047966945941046</v>
      </c>
      <c r="J38" s="10">
        <f t="shared" si="2"/>
        <v>4.904796694594104</v>
      </c>
      <c r="K38" s="13">
        <f t="shared" si="7"/>
        <v>132.85682820198772</v>
      </c>
    </row>
    <row r="39" spans="1:11" ht="13.5">
      <c r="A39" s="8">
        <v>40179</v>
      </c>
      <c r="B39" s="6">
        <v>73.52205882352942</v>
      </c>
      <c r="C39" s="6">
        <v>293.3469316783625</v>
      </c>
      <c r="D39" s="6">
        <f t="shared" si="4"/>
        <v>141.21857627605354</v>
      </c>
      <c r="E39" s="6">
        <v>-12786.325633233417</v>
      </c>
      <c r="F39" s="5">
        <f t="shared" si="1"/>
        <v>12786.325633233417</v>
      </c>
      <c r="G39" s="6">
        <v>248906.5483870968</v>
      </c>
      <c r="H39" s="5">
        <f t="shared" si="5"/>
        <v>10382.680471943084</v>
      </c>
      <c r="I39" s="11">
        <f t="shared" si="6"/>
        <v>0.05136998490432747</v>
      </c>
      <c r="J39" s="10">
        <f t="shared" si="2"/>
        <v>5.136998490432747</v>
      </c>
      <c r="K39" s="13">
        <f t="shared" si="7"/>
        <v>123.1505261843091</v>
      </c>
    </row>
    <row r="40" spans="1:11" ht="13.5">
      <c r="A40" s="8">
        <v>40210</v>
      </c>
      <c r="B40" s="6">
        <v>84.99310344827586</v>
      </c>
      <c r="C40" s="6">
        <v>278.5971445114601</v>
      </c>
      <c r="D40" s="6">
        <f t="shared" si="4"/>
        <v>418.39465845333325</v>
      </c>
      <c r="E40" s="6">
        <v>-13226.816018084086</v>
      </c>
      <c r="F40" s="5">
        <f t="shared" si="1"/>
        <v>13226.816018084086</v>
      </c>
      <c r="G40" s="6">
        <v>271240.3928571429</v>
      </c>
      <c r="H40" s="5">
        <f t="shared" si="5"/>
        <v>35560.6604881302</v>
      </c>
      <c r="I40" s="11">
        <f t="shared" si="6"/>
        <v>0.04876418249788628</v>
      </c>
      <c r="J40" s="10">
        <f t="shared" si="2"/>
        <v>4.876418249788628</v>
      </c>
      <c r="K40" s="13">
        <f t="shared" si="7"/>
        <v>37.19507972159029</v>
      </c>
    </row>
    <row r="41" spans="1:11" ht="13.5">
      <c r="A41" s="8">
        <v>40238</v>
      </c>
      <c r="B41" s="6">
        <v>96.86677215189873</v>
      </c>
      <c r="C41" s="6">
        <v>268.32986508810257</v>
      </c>
      <c r="D41" s="6">
        <f t="shared" si="4"/>
        <v>295.79729135830576</v>
      </c>
      <c r="E41" s="6">
        <v>-13619.32168229671</v>
      </c>
      <c r="F41" s="5">
        <f t="shared" si="1"/>
        <v>13619.32168229671</v>
      </c>
      <c r="G41" s="6">
        <v>286274</v>
      </c>
      <c r="H41" s="5">
        <f t="shared" si="5"/>
        <v>28652.92882515381</v>
      </c>
      <c r="I41" s="11">
        <f t="shared" si="6"/>
        <v>0.04757442758440064</v>
      </c>
      <c r="J41" s="10">
        <f t="shared" si="2"/>
        <v>4.757442758440064</v>
      </c>
      <c r="K41" s="13">
        <f t="shared" si="7"/>
        <v>47.53204032092032</v>
      </c>
    </row>
    <row r="42" spans="1:11" ht="13.5">
      <c r="A42" s="8">
        <v>40269</v>
      </c>
      <c r="B42" s="6">
        <v>101.11910669975185</v>
      </c>
      <c r="C42" s="6">
        <v>260.6565619347938</v>
      </c>
      <c r="D42" s="6">
        <f t="shared" si="4"/>
        <v>211.5135685732837</v>
      </c>
      <c r="E42" s="6">
        <v>-14048.22977567384</v>
      </c>
      <c r="F42" s="5">
        <f t="shared" si="1"/>
        <v>14048.22977567384</v>
      </c>
      <c r="G42" s="6">
        <v>293613.8333333333</v>
      </c>
      <c r="H42" s="5">
        <f t="shared" si="5"/>
        <v>21388.063109007155</v>
      </c>
      <c r="I42" s="11">
        <f t="shared" si="6"/>
        <v>0.04784593973719622</v>
      </c>
      <c r="J42" s="10">
        <f t="shared" si="2"/>
        <v>4.7845939737196215</v>
      </c>
      <c r="K42" s="13">
        <f t="shared" si="7"/>
        <v>65.68257118035953</v>
      </c>
    </row>
    <row r="43" spans="1:11" ht="13.5">
      <c r="A43" s="8">
        <v>40299</v>
      </c>
      <c r="B43" s="6">
        <v>102.98453196347032</v>
      </c>
      <c r="C43" s="6">
        <v>256.5880023896787</v>
      </c>
      <c r="D43" s="6">
        <f t="shared" si="4"/>
        <v>286.88933220426486</v>
      </c>
      <c r="E43" s="6">
        <v>-14478.513064734327</v>
      </c>
      <c r="F43" s="5">
        <f t="shared" si="1"/>
        <v>14478.513064734327</v>
      </c>
      <c r="G43" s="6">
        <v>308680.48387096776</v>
      </c>
      <c r="H43" s="5">
        <f t="shared" si="5"/>
        <v>29545.163602368768</v>
      </c>
      <c r="I43" s="11">
        <f t="shared" si="6"/>
        <v>0.04690453015742493</v>
      </c>
      <c r="J43" s="10">
        <f t="shared" si="2"/>
        <v>4.690453015742492</v>
      </c>
      <c r="K43" s="13">
        <f t="shared" si="7"/>
        <v>49.004680629263866</v>
      </c>
    </row>
    <row r="44" spans="1:11" ht="13.5">
      <c r="A44" s="8">
        <v>40330</v>
      </c>
      <c r="B44" s="6">
        <v>116.09800354510682</v>
      </c>
      <c r="C44" s="6">
        <v>253.52458278913446</v>
      </c>
      <c r="D44" s="6">
        <f t="shared" si="4"/>
        <v>259.1006247616919</v>
      </c>
      <c r="E44" s="6">
        <v>-14958.982456423406</v>
      </c>
      <c r="F44" s="5">
        <f t="shared" si="1"/>
        <v>14958.982456423406</v>
      </c>
      <c r="G44" s="6">
        <v>323802.56666666665</v>
      </c>
      <c r="H44" s="5">
        <f t="shared" si="5"/>
        <v>30081.065252122302</v>
      </c>
      <c r="I44" s="11">
        <f t="shared" si="6"/>
        <v>0.04619785016041176</v>
      </c>
      <c r="J44" s="10">
        <f t="shared" si="2"/>
        <v>4.619785016041176</v>
      </c>
      <c r="K44" s="13">
        <f t="shared" si="7"/>
        <v>49.72889866447801</v>
      </c>
    </row>
    <row r="45" spans="1:11" ht="13.5">
      <c r="A45" s="8">
        <v>40360</v>
      </c>
      <c r="B45" s="6">
        <v>124.2342857142857</v>
      </c>
      <c r="C45" s="6">
        <v>250.06344360634412</v>
      </c>
      <c r="D45" s="6">
        <f t="shared" si="4"/>
        <v>197.45983359986647</v>
      </c>
      <c r="E45" s="6">
        <v>-15474.912567336745</v>
      </c>
      <c r="F45" s="5">
        <f t="shared" si="1"/>
        <v>15474.912567336745</v>
      </c>
      <c r="G45" s="6">
        <v>332858.935483871</v>
      </c>
      <c r="H45" s="5">
        <f t="shared" si="5"/>
        <v>24531.281384541122</v>
      </c>
      <c r="I45" s="11">
        <f t="shared" si="6"/>
        <v>0.046490903255582264</v>
      </c>
      <c r="J45" s="10">
        <f t="shared" si="2"/>
        <v>4.649090325558227</v>
      </c>
      <c r="K45" s="13">
        <f t="shared" si="7"/>
        <v>63.08236542869127</v>
      </c>
    </row>
    <row r="46" spans="1:11" ht="13.5">
      <c r="A46" s="8">
        <v>40391</v>
      </c>
      <c r="B46" s="6">
        <v>134.12461173031244</v>
      </c>
      <c r="C46" s="6">
        <v>243.03275097798195</v>
      </c>
      <c r="D46" s="6">
        <f t="shared" si="4"/>
        <v>186.54918723765098</v>
      </c>
      <c r="E46" s="6">
        <v>-16062.482468145714</v>
      </c>
      <c r="F46" s="5">
        <f t="shared" si="1"/>
        <v>16062.482468145714</v>
      </c>
      <c r="G46" s="6">
        <v>341817.2903225806</v>
      </c>
      <c r="H46" s="5">
        <f t="shared" si="5"/>
        <v>25020.837306855294</v>
      </c>
      <c r="I46" s="11">
        <f t="shared" si="6"/>
        <v>0.04699142765126712</v>
      </c>
      <c r="J46" s="10">
        <f t="shared" si="2"/>
        <v>4.6991427651267115</v>
      </c>
      <c r="K46" s="13">
        <f t="shared" si="7"/>
        <v>64.19642265027183</v>
      </c>
    </row>
    <row r="47" spans="1:11" ht="13.5">
      <c r="A47" s="8">
        <v>40422</v>
      </c>
      <c r="B47" s="6">
        <v>132.28809523809525</v>
      </c>
      <c r="C47" s="6">
        <v>232.25430498832247</v>
      </c>
      <c r="D47" s="6">
        <f t="shared" si="4"/>
        <v>240.04607380267691</v>
      </c>
      <c r="E47" s="6">
        <v>-16693.694861986834</v>
      </c>
      <c r="F47" s="5">
        <f t="shared" si="1"/>
        <v>16693.694861986834</v>
      </c>
      <c r="G47" s="6">
        <v>356878.83333333314</v>
      </c>
      <c r="H47" s="5">
        <f t="shared" si="5"/>
        <v>31755.237872739366</v>
      </c>
      <c r="I47" s="11">
        <f t="shared" si="6"/>
        <v>0.046776926235898485</v>
      </c>
      <c r="J47" s="10">
        <f t="shared" si="2"/>
        <v>4.677692623589849</v>
      </c>
      <c r="K47" s="13">
        <f t="shared" si="7"/>
        <v>52.56989391447047</v>
      </c>
    </row>
    <row r="48" spans="1:11" ht="13.5">
      <c r="A48" s="8">
        <v>40452</v>
      </c>
      <c r="B48" s="6">
        <v>140.47110169491526</v>
      </c>
      <c r="C48" s="6">
        <v>219.7459629166628</v>
      </c>
      <c r="D48" s="6">
        <f t="shared" si="4"/>
        <v>121.4020890087636</v>
      </c>
      <c r="E48" s="6">
        <v>-17332.93142768426</v>
      </c>
      <c r="F48" s="5">
        <f t="shared" si="1"/>
        <v>17332.93142768426</v>
      </c>
      <c r="G48" s="6">
        <v>356599.38709677407</v>
      </c>
      <c r="H48" s="5">
        <f t="shared" si="5"/>
        <v>17053.485191125186</v>
      </c>
      <c r="I48" s="11">
        <f t="shared" si="6"/>
        <v>0.04860617279462806</v>
      </c>
      <c r="J48" s="10">
        <f t="shared" si="2"/>
        <v>4.860617279462806</v>
      </c>
      <c r="K48" s="13">
        <f t="shared" si="7"/>
        <v>101.63864590391469</v>
      </c>
    </row>
    <row r="49" spans="1:11" ht="13.5">
      <c r="A49" s="8">
        <v>40483</v>
      </c>
      <c r="B49" s="6">
        <v>142.99576784776372</v>
      </c>
      <c r="C49" s="6">
        <v>206.9369226183101</v>
      </c>
      <c r="D49" s="6">
        <f t="shared" si="4"/>
        <v>224.38267601505567</v>
      </c>
      <c r="E49" s="6">
        <v>-18022.026811949585</v>
      </c>
      <c r="F49" s="5">
        <f t="shared" si="1"/>
        <v>18022.026811949585</v>
      </c>
      <c r="G49" s="6">
        <v>370663.13333333336</v>
      </c>
      <c r="H49" s="5">
        <f t="shared" si="5"/>
        <v>32085.77304850888</v>
      </c>
      <c r="I49" s="11">
        <f t="shared" si="6"/>
        <v>0.04862103940545544</v>
      </c>
      <c r="J49" s="10">
        <f t="shared" si="2"/>
        <v>4.862103940545544</v>
      </c>
      <c r="K49" s="13">
        <f t="shared" si="7"/>
        <v>56.168279893717944</v>
      </c>
    </row>
    <row r="50" spans="1:11" ht="13.5">
      <c r="A50" s="8">
        <v>40513</v>
      </c>
      <c r="B50" s="6">
        <v>147.72251223491025</v>
      </c>
      <c r="C50" s="6">
        <v>195.965324458213</v>
      </c>
      <c r="D50" s="6">
        <f t="shared" si="4"/>
        <v>32.96493952884937</v>
      </c>
      <c r="E50" s="6">
        <v>-18686.73250007786</v>
      </c>
      <c r="F50" s="5">
        <f t="shared" si="1"/>
        <v>18686.73250007786</v>
      </c>
      <c r="G50" s="6">
        <v>356846.06451612903</v>
      </c>
      <c r="H50" s="5">
        <f t="shared" si="5"/>
        <v>4869.663682873528</v>
      </c>
      <c r="I50" s="11">
        <f t="shared" si="6"/>
        <v>0.052366368465955826</v>
      </c>
      <c r="J50" s="10">
        <f t="shared" si="2"/>
        <v>5.236636846595583</v>
      </c>
      <c r="K50" s="13">
        <f t="shared" si="7"/>
        <v>383.737640153643</v>
      </c>
    </row>
    <row r="51" spans="1:11" ht="13.5">
      <c r="A51" s="8">
        <v>40544</v>
      </c>
      <c r="B51" s="6">
        <v>155.87105424456024</v>
      </c>
      <c r="C51" s="6">
        <v>187.954236204899</v>
      </c>
      <c r="D51" s="6">
        <f t="shared" si="4"/>
        <v>104.2675958011657</v>
      </c>
      <c r="E51" s="6">
        <v>-19478.138790750716</v>
      </c>
      <c r="F51" s="5">
        <f t="shared" si="1"/>
        <v>19478.138790750716</v>
      </c>
      <c r="G51" s="6">
        <v>353620.2258064517</v>
      </c>
      <c r="H51" s="5">
        <f t="shared" si="5"/>
        <v>16252.30008107338</v>
      </c>
      <c r="I51" s="11">
        <f t="shared" si="6"/>
        <v>0.055082083459252584</v>
      </c>
      <c r="J51" s="10">
        <f t="shared" si="2"/>
        <v>5.508208345925258</v>
      </c>
      <c r="K51" s="13">
        <f t="shared" si="7"/>
        <v>119.84850571048702</v>
      </c>
    </row>
    <row r="52" spans="1:11" ht="13.5">
      <c r="A52" s="8">
        <v>40575</v>
      </c>
      <c r="B52" s="6">
        <v>155.75</v>
      </c>
      <c r="C52" s="6">
        <v>184.9002486912137</v>
      </c>
      <c r="D52" s="6">
        <f t="shared" si="4"/>
        <v>180.57008011947386</v>
      </c>
      <c r="E52" s="6">
        <v>-20270.480070774065</v>
      </c>
      <c r="F52" s="5">
        <f t="shared" si="1"/>
        <v>20270.480070774065</v>
      </c>
      <c r="G52" s="6">
        <v>361473.5357142857</v>
      </c>
      <c r="H52" s="5">
        <f t="shared" si="5"/>
        <v>28123.789978608052</v>
      </c>
      <c r="I52" s="11">
        <f t="shared" si="6"/>
        <v>0.0560773557895983</v>
      </c>
      <c r="J52" s="10">
        <f t="shared" si="2"/>
        <v>5.60773557895983</v>
      </c>
      <c r="K52" s="13">
        <f t="shared" si="7"/>
        <v>72.07591895044199</v>
      </c>
    </row>
    <row r="53" spans="1:11" ht="13.5">
      <c r="A53" s="8">
        <v>40603</v>
      </c>
      <c r="B53" s="6">
        <v>160.75</v>
      </c>
      <c r="C53" s="6">
        <v>186.42327289016325</v>
      </c>
      <c r="D53" s="6">
        <f t="shared" si="4"/>
        <v>200.83303722506602</v>
      </c>
      <c r="E53" s="6">
        <v>-21010.349674021352</v>
      </c>
      <c r="F53" s="5">
        <f t="shared" si="1"/>
        <v>21010.349674021352</v>
      </c>
      <c r="G53" s="6">
        <v>372747.0967741937</v>
      </c>
      <c r="H53" s="5">
        <f t="shared" si="5"/>
        <v>32283.910733929362</v>
      </c>
      <c r="I53" s="11">
        <f t="shared" si="6"/>
        <v>0.056366232911933864</v>
      </c>
      <c r="J53" s="10">
        <f t="shared" si="2"/>
        <v>5.636623291193386</v>
      </c>
      <c r="K53" s="13">
        <f t="shared" si="7"/>
        <v>65.07993981020441</v>
      </c>
    </row>
    <row r="54" spans="1:11" ht="13.5">
      <c r="A54" s="8">
        <v>40634</v>
      </c>
      <c r="B54" s="6">
        <v>167.6</v>
      </c>
      <c r="C54" s="6">
        <v>191.9089504032595</v>
      </c>
      <c r="D54" s="6">
        <f t="shared" si="4"/>
        <v>73.28044125593081</v>
      </c>
      <c r="E54" s="6">
        <v>-21851.232062021125</v>
      </c>
      <c r="F54" s="5">
        <f t="shared" si="1"/>
        <v>21851.232062021125</v>
      </c>
      <c r="G54" s="6">
        <v>363177.66666666657</v>
      </c>
      <c r="H54" s="5">
        <f t="shared" si="5"/>
        <v>12281.801954494003</v>
      </c>
      <c r="I54" s="11">
        <f t="shared" si="6"/>
        <v>0.06016678355411299</v>
      </c>
      <c r="J54" s="10">
        <f t="shared" si="2"/>
        <v>6.016678355411299</v>
      </c>
      <c r="K54" s="13">
        <f t="shared" si="7"/>
        <v>177.91552202993793</v>
      </c>
    </row>
    <row r="55" spans="1:11" ht="13.5">
      <c r="A55" s="8">
        <v>40664</v>
      </c>
      <c r="B55" s="6">
        <v>169</v>
      </c>
      <c r="C55" s="6">
        <v>201.04768252474176</v>
      </c>
      <c r="D55" s="6">
        <f t="shared" si="4"/>
        <v>209.24648528664292</v>
      </c>
      <c r="E55" s="6">
        <v>-22692.580744625287</v>
      </c>
      <c r="F55" s="5">
        <f t="shared" si="1"/>
        <v>22692.580744625287</v>
      </c>
      <c r="G55" s="6">
        <v>375847.74193548394</v>
      </c>
      <c r="H55" s="5">
        <f t="shared" si="5"/>
        <v>35362.656013442655</v>
      </c>
      <c r="I55" s="11">
        <f t="shared" si="6"/>
        <v>0.060377057549332244</v>
      </c>
      <c r="J55" s="10">
        <f t="shared" si="2"/>
        <v>6.037705754933224</v>
      </c>
      <c r="K55" s="13">
        <f t="shared" si="7"/>
        <v>64.17103041128755</v>
      </c>
    </row>
    <row r="56" spans="1:11" ht="13.5">
      <c r="A56" s="8">
        <v>40695</v>
      </c>
      <c r="B56" s="6">
        <v>170</v>
      </c>
      <c r="C56" s="6">
        <v>212.57964421945326</v>
      </c>
      <c r="D56" s="6">
        <f t="shared" si="4"/>
        <v>268.12170747991814</v>
      </c>
      <c r="E56" s="6">
        <v>-23595.632207070033</v>
      </c>
      <c r="F56" s="5">
        <f t="shared" si="1"/>
        <v>23595.632207070033</v>
      </c>
      <c r="G56" s="6">
        <v>397832.8</v>
      </c>
      <c r="H56" s="5">
        <f t="shared" si="5"/>
        <v>45580.690271586085</v>
      </c>
      <c r="I56" s="11">
        <f t="shared" si="6"/>
        <v>0.059310424397058345</v>
      </c>
      <c r="J56" s="10">
        <f t="shared" si="2"/>
        <v>5.931042439705834</v>
      </c>
      <c r="K56" s="13">
        <f t="shared" si="7"/>
        <v>51.766728556497945</v>
      </c>
    </row>
    <row r="57" spans="1:11" ht="13.5">
      <c r="A57" s="8">
        <v>40725</v>
      </c>
      <c r="B57" s="6">
        <v>165.6</v>
      </c>
      <c r="C57" s="6">
        <v>224.7679120661241</v>
      </c>
      <c r="D57" s="6">
        <f t="shared" si="4"/>
        <v>397.3162322576851</v>
      </c>
      <c r="E57" s="6">
        <v>-24496.62612638887</v>
      </c>
      <c r="F57" s="5">
        <f t="shared" si="1"/>
        <v>24496.62612638887</v>
      </c>
      <c r="G57" s="6">
        <v>439131.74193548376</v>
      </c>
      <c r="H57" s="5">
        <f t="shared" si="5"/>
        <v>65795.56806187265</v>
      </c>
      <c r="I57" s="11">
        <f t="shared" si="6"/>
        <v>0.055784230077332596</v>
      </c>
      <c r="J57" s="10">
        <f t="shared" si="2"/>
        <v>5.578423007733259</v>
      </c>
      <c r="K57" s="13">
        <f t="shared" si="7"/>
        <v>37.231422796369515</v>
      </c>
    </row>
    <row r="58" spans="1:11" ht="13.5">
      <c r="A58" s="8">
        <v>40756</v>
      </c>
      <c r="B58" s="6">
        <v>179.75</v>
      </c>
      <c r="C58" s="6">
        <v>236.69148130550712</v>
      </c>
      <c r="D58" s="6">
        <f t="shared" si="4"/>
        <v>249.11506340023195</v>
      </c>
      <c r="E58" s="6">
        <v>-25462.52942038527</v>
      </c>
      <c r="F58" s="5">
        <f t="shared" si="1"/>
        <v>25462.52942038527</v>
      </c>
      <c r="G58" s="6">
        <v>458447.6451612902</v>
      </c>
      <c r="H58" s="5">
        <f t="shared" si="5"/>
        <v>44778.43264619169</v>
      </c>
      <c r="I58" s="11">
        <f t="shared" si="6"/>
        <v>0.05554075735611444</v>
      </c>
      <c r="J58" s="10">
        <f t="shared" si="2"/>
        <v>5.554075735611444</v>
      </c>
      <c r="K58" s="13">
        <f t="shared" si="7"/>
        <v>56.86337800514954</v>
      </c>
    </row>
    <row r="59" spans="1:11" ht="13.5">
      <c r="A59" s="8">
        <v>40787</v>
      </c>
      <c r="B59" s="6">
        <v>189.6</v>
      </c>
      <c r="C59" s="6">
        <v>246.75819732823692</v>
      </c>
      <c r="D59" s="6">
        <f t="shared" si="4"/>
        <v>237.2122215763437</v>
      </c>
      <c r="E59" s="6">
        <v>-26182.782372164962</v>
      </c>
      <c r="F59" s="5">
        <f t="shared" si="1"/>
        <v>26182.782372164962</v>
      </c>
      <c r="G59" s="6">
        <v>477240.3</v>
      </c>
      <c r="H59" s="5">
        <f t="shared" si="5"/>
        <v>44975.43721087476</v>
      </c>
      <c r="I59" s="11">
        <f t="shared" si="6"/>
        <v>0.054862890607027454</v>
      </c>
      <c r="J59" s="10">
        <f t="shared" si="2"/>
        <v>5.486289060702745</v>
      </c>
      <c r="K59" s="13">
        <f t="shared" si="7"/>
        <v>58.21573729100768</v>
      </c>
    </row>
    <row r="60" spans="1:11" ht="13.5">
      <c r="A60" s="8">
        <v>40817</v>
      </c>
      <c r="B60" s="6">
        <v>195</v>
      </c>
      <c r="C60" s="6">
        <v>254.81714872286892</v>
      </c>
      <c r="D60" s="6">
        <f t="shared" si="4"/>
        <v>284.7816342412477</v>
      </c>
      <c r="E60" s="6">
        <v>-27405.976741559472</v>
      </c>
      <c r="F60" s="5">
        <f t="shared" si="1"/>
        <v>27405.976741559472</v>
      </c>
      <c r="G60" s="6">
        <v>505366.7419354838</v>
      </c>
      <c r="H60" s="5">
        <f t="shared" si="5"/>
        <v>55532.4186770433</v>
      </c>
      <c r="I60" s="11">
        <f t="shared" si="6"/>
        <v>0.05422987796268196</v>
      </c>
      <c r="J60" s="10">
        <f t="shared" si="2"/>
        <v>5.422987796268195</v>
      </c>
      <c r="K60" s="13">
        <f t="shared" si="7"/>
        <v>49.35131117004437</v>
      </c>
    </row>
    <row r="61" spans="1:11" ht="13.5">
      <c r="A61" s="8">
        <v>40848</v>
      </c>
      <c r="B61" s="6">
        <v>194.25</v>
      </c>
      <c r="C61" s="6">
        <v>261.56445992463546</v>
      </c>
      <c r="D61" s="6">
        <f t="shared" si="4"/>
        <v>249.8107313599736</v>
      </c>
      <c r="E61" s="6">
        <v>-28473.676502158647</v>
      </c>
      <c r="F61" s="5">
        <f t="shared" si="1"/>
        <v>28473.676502158647</v>
      </c>
      <c r="G61" s="6">
        <v>525418.8</v>
      </c>
      <c r="H61" s="5">
        <f t="shared" si="5"/>
        <v>48525.73456667487</v>
      </c>
      <c r="I61" s="11">
        <f t="shared" si="6"/>
        <v>0.0541923442826154</v>
      </c>
      <c r="J61" s="10">
        <f t="shared" si="2"/>
        <v>5.41923442826154</v>
      </c>
      <c r="K61" s="13">
        <f t="shared" si="7"/>
        <v>58.67747651101606</v>
      </c>
    </row>
    <row r="62" spans="1:11" ht="13.5">
      <c r="A62" s="8">
        <v>40878</v>
      </c>
      <c r="B62" s="6">
        <v>195</v>
      </c>
      <c r="C62" s="6">
        <v>266.5428882733729</v>
      </c>
      <c r="D62" s="6">
        <f t="shared" si="4"/>
        <v>277.28447447650734</v>
      </c>
      <c r="E62" s="6">
        <v>-29763.72413582225</v>
      </c>
      <c r="F62" s="5">
        <f t="shared" si="1"/>
        <v>29763.72413582225</v>
      </c>
      <c r="G62" s="6">
        <v>549725.5483870967</v>
      </c>
      <c r="H62" s="5">
        <f t="shared" si="5"/>
        <v>54070.472522918935</v>
      </c>
      <c r="I62" s="11">
        <f t="shared" si="6"/>
        <v>0.054142879520789014</v>
      </c>
      <c r="J62" s="10">
        <f t="shared" si="2"/>
        <v>5.414287952078902</v>
      </c>
      <c r="K62" s="13">
        <f t="shared" si="7"/>
        <v>55.04616983549803</v>
      </c>
    </row>
    <row r="63" spans="1:11" ht="13.5">
      <c r="A63" s="8">
        <v>40909</v>
      </c>
      <c r="B63" s="6">
        <v>196.5</v>
      </c>
      <c r="C63" s="6">
        <v>269.72032292682746</v>
      </c>
      <c r="D63" s="6">
        <f t="shared" si="4"/>
        <v>219.07177805039137</v>
      </c>
      <c r="E63" s="6">
        <v>-31092.894709482625</v>
      </c>
      <c r="F63" s="5">
        <f t="shared" si="1"/>
        <v>31092.894709482625</v>
      </c>
      <c r="G63" s="6">
        <v>561680.258064516</v>
      </c>
      <c r="H63" s="5">
        <f t="shared" si="5"/>
        <v>43047.604386901905</v>
      </c>
      <c r="I63" s="11">
        <f t="shared" si="6"/>
        <v>0.05535692996692652</v>
      </c>
      <c r="J63" s="10">
        <f t="shared" si="2"/>
        <v>5.535692996692652</v>
      </c>
      <c r="K63" s="13">
        <f t="shared" si="7"/>
        <v>72.22909416753342</v>
      </c>
    </row>
    <row r="64" spans="1:11" ht="13.5">
      <c r="A64" s="8">
        <v>40940</v>
      </c>
      <c r="B64" s="6">
        <v>200.25</v>
      </c>
      <c r="C64" s="6">
        <v>271.11274017195836</v>
      </c>
      <c r="D64" s="6">
        <f t="shared" si="4"/>
        <v>229.4469306439507</v>
      </c>
      <c r="E64" s="6">
        <v>-32418.73006389803</v>
      </c>
      <c r="F64" s="5">
        <f t="shared" si="1"/>
        <v>32418.73006389803</v>
      </c>
      <c r="G64" s="6">
        <v>575208.2758620691</v>
      </c>
      <c r="H64" s="5">
        <f t="shared" si="5"/>
        <v>45946.74786145113</v>
      </c>
      <c r="I64" s="11">
        <f t="shared" si="6"/>
        <v>0.056359985459722095</v>
      </c>
      <c r="J64" s="10">
        <f t="shared" si="2"/>
        <v>5.6359985459722095</v>
      </c>
      <c r="K64" s="13">
        <f t="shared" si="7"/>
        <v>70.55718102542144</v>
      </c>
    </row>
    <row r="65" spans="1:11" ht="13.5">
      <c r="A65" s="8">
        <v>40969</v>
      </c>
      <c r="B65" s="6">
        <v>213.2</v>
      </c>
      <c r="C65" s="6">
        <v>271.56140399452516</v>
      </c>
      <c r="D65" s="6">
        <f t="shared" si="4"/>
        <v>249.2588306481285</v>
      </c>
      <c r="E65" s="6">
        <v>-33659.484362701616</v>
      </c>
      <c r="F65" s="5">
        <f t="shared" si="1"/>
        <v>33659.484362701616</v>
      </c>
      <c r="G65" s="6">
        <v>594690.7741935485</v>
      </c>
      <c r="H65" s="5">
        <f t="shared" si="5"/>
        <v>53141.982694180995</v>
      </c>
      <c r="I65" s="11">
        <f t="shared" si="6"/>
        <v>0.056599977372016164</v>
      </c>
      <c r="J65" s="10">
        <f t="shared" si="2"/>
        <v>5.659997737201616</v>
      </c>
      <c r="K65" s="13">
        <f t="shared" si="7"/>
        <v>63.33878161152482</v>
      </c>
    </row>
    <row r="66" spans="1:11" ht="13.5">
      <c r="A66" s="8">
        <v>41000</v>
      </c>
      <c r="B66" s="6">
        <v>213</v>
      </c>
      <c r="C66" s="6">
        <v>272.81292649344687</v>
      </c>
      <c r="D66" s="6">
        <f t="shared" si="4"/>
        <v>333.17438914413776</v>
      </c>
      <c r="E66" s="6">
        <v>-34989.25241458296</v>
      </c>
      <c r="F66" s="5">
        <f t="shared" si="1"/>
        <v>34989.25241458296</v>
      </c>
      <c r="G66" s="6">
        <v>630667.6666666669</v>
      </c>
      <c r="H66" s="5">
        <f t="shared" si="5"/>
        <v>70966.14488770135</v>
      </c>
      <c r="I66" s="11">
        <f t="shared" si="6"/>
        <v>0.05547969915679248</v>
      </c>
      <c r="J66" s="10">
        <f t="shared" si="2"/>
        <v>5.547969915679248</v>
      </c>
      <c r="K66" s="13">
        <f t="shared" si="7"/>
        <v>49.30414702665736</v>
      </c>
    </row>
    <row r="67" spans="1:11" ht="13.5">
      <c r="A67" s="8">
        <v>41030</v>
      </c>
      <c r="B67" s="6">
        <v>216.25</v>
      </c>
      <c r="C67" s="6">
        <v>275.89911835564067</v>
      </c>
      <c r="D67" s="6">
        <f t="shared" si="4"/>
        <v>318.9089958257104</v>
      </c>
      <c r="E67" s="6">
        <v>-36281.93056236389</v>
      </c>
      <c r="F67" s="5">
        <f t="shared" si="1"/>
        <v>36281.93056236389</v>
      </c>
      <c r="G67" s="6">
        <v>663349.8064516129</v>
      </c>
      <c r="H67" s="5">
        <f t="shared" si="5"/>
        <v>68964.07034730987</v>
      </c>
      <c r="I67" s="11">
        <f aca="true" t="shared" si="8" ref="I67:I84">-E67/G67</f>
        <v>0.054695019444481324</v>
      </c>
      <c r="J67" s="10">
        <f t="shared" si="2"/>
        <v>5.469501944448132</v>
      </c>
      <c r="K67" s="13">
        <f t="shared" si="7"/>
        <v>52.60990306930044</v>
      </c>
    </row>
    <row r="68" spans="1:11" ht="13.5">
      <c r="A68" s="8">
        <v>41061</v>
      </c>
      <c r="B68" s="6">
        <v>217.8</v>
      </c>
      <c r="C68" s="6">
        <v>280.65198729086546</v>
      </c>
      <c r="D68" s="6">
        <f t="shared" si="4"/>
        <v>253.04171366494597</v>
      </c>
      <c r="E68" s="6">
        <v>-37625.69168783811</v>
      </c>
      <c r="F68" s="5">
        <f aca="true" t="shared" si="9" ref="F68:F86">-E68</f>
        <v>37625.69168783811</v>
      </c>
      <c r="G68" s="6">
        <v>680836.6</v>
      </c>
      <c r="H68" s="5">
        <f t="shared" si="5"/>
        <v>55112.485236225235</v>
      </c>
      <c r="I68" s="11">
        <f t="shared" si="8"/>
        <v>0.055263908679172226</v>
      </c>
      <c r="J68" s="10">
        <f aca="true" t="shared" si="10" ref="J68:J84">I68*100</f>
        <v>5.526390867917223</v>
      </c>
      <c r="K68" s="13">
        <f aca="true" t="shared" si="11" ref="K68:K86">F68/H68*100</f>
        <v>68.27072219038106</v>
      </c>
    </row>
    <row r="69" spans="1:11" ht="13.5">
      <c r="A69" s="8">
        <v>41091</v>
      </c>
      <c r="B69" s="6">
        <v>214.25</v>
      </c>
      <c r="C69" s="6">
        <v>285.7105326167516</v>
      </c>
      <c r="D69" s="6">
        <f aca="true" t="shared" si="12" ref="D69:D84">H69/B69</f>
        <v>265.8154532726728</v>
      </c>
      <c r="E69" s="6">
        <v>-38935.431831412185</v>
      </c>
      <c r="F69" s="5">
        <f t="shared" si="9"/>
        <v>38935.431831412185</v>
      </c>
      <c r="G69" s="6">
        <v>698852.129032258</v>
      </c>
      <c r="H69" s="5">
        <f aca="true" t="shared" si="13" ref="H69:H86">(G69-G68)+F69</f>
        <v>56950.96086367015</v>
      </c>
      <c r="I69" s="11">
        <f t="shared" si="8"/>
        <v>0.05571340518820253</v>
      </c>
      <c r="J69" s="10">
        <f t="shared" si="10"/>
        <v>5.571340518820253</v>
      </c>
      <c r="K69" s="13">
        <f t="shared" si="11"/>
        <v>68.3665933655031</v>
      </c>
    </row>
    <row r="70" spans="1:11" ht="13.5">
      <c r="A70" s="8">
        <v>41122</v>
      </c>
      <c r="B70" s="6">
        <v>206.6</v>
      </c>
      <c r="C70" s="6">
        <v>290.3009488288111</v>
      </c>
      <c r="D70" s="6">
        <f t="shared" si="12"/>
        <v>337.3425829763852</v>
      </c>
      <c r="E70" s="6">
        <v>-40299.10667517913</v>
      </c>
      <c r="F70" s="5">
        <f t="shared" si="9"/>
        <v>40299.10667517913</v>
      </c>
      <c r="G70" s="6">
        <v>728248</v>
      </c>
      <c r="H70" s="5">
        <f t="shared" si="13"/>
        <v>69694.97764292118</v>
      </c>
      <c r="I70" s="11">
        <f t="shared" si="8"/>
        <v>0.055337064674642604</v>
      </c>
      <c r="J70" s="10">
        <f t="shared" si="10"/>
        <v>5.533706467464261</v>
      </c>
      <c r="K70" s="13">
        <f t="shared" si="11"/>
        <v>57.82211005454315</v>
      </c>
    </row>
    <row r="71" spans="1:11" ht="13.5">
      <c r="A71" s="8">
        <v>41153</v>
      </c>
      <c r="B71" s="6">
        <v>200.75</v>
      </c>
      <c r="C71" s="6">
        <v>294.0023322679135</v>
      </c>
      <c r="D71" s="6">
        <f t="shared" si="12"/>
        <v>335.08315144736673</v>
      </c>
      <c r="E71" s="6">
        <v>-41673.275986392124</v>
      </c>
      <c r="F71" s="5">
        <f t="shared" si="9"/>
        <v>41673.275986392124</v>
      </c>
      <c r="G71" s="6">
        <v>753842.6666666667</v>
      </c>
      <c r="H71" s="5">
        <f t="shared" si="13"/>
        <v>67267.94265305887</v>
      </c>
      <c r="I71" s="11">
        <f t="shared" si="8"/>
        <v>0.05528113203072275</v>
      </c>
      <c r="J71" s="10">
        <f t="shared" si="10"/>
        <v>5.528113203072275</v>
      </c>
      <c r="K71" s="13">
        <f t="shared" si="11"/>
        <v>61.95116773724775</v>
      </c>
    </row>
    <row r="72" spans="1:11" ht="13.5">
      <c r="A72" s="8">
        <v>41183</v>
      </c>
      <c r="B72" s="6">
        <v>198.5</v>
      </c>
      <c r="C72" s="6">
        <v>296.7577613966866</v>
      </c>
      <c r="D72" s="6">
        <f t="shared" si="12"/>
        <v>334.8256346093502</v>
      </c>
      <c r="E72" s="6">
        <v>-43013.458362429184</v>
      </c>
      <c r="F72" s="5">
        <f t="shared" si="9"/>
        <v>43013.458362429184</v>
      </c>
      <c r="G72" s="6">
        <v>777292.0967741936</v>
      </c>
      <c r="H72" s="5">
        <f t="shared" si="13"/>
        <v>66462.88846995601</v>
      </c>
      <c r="I72" s="11">
        <f t="shared" si="8"/>
        <v>0.05533757327642656</v>
      </c>
      <c r="J72" s="10">
        <f t="shared" si="10"/>
        <v>5.533757327642657</v>
      </c>
      <c r="K72" s="13">
        <f t="shared" si="11"/>
        <v>64.71800933219004</v>
      </c>
    </row>
    <row r="73" spans="1:11" ht="13.5">
      <c r="A73" s="8">
        <v>41214</v>
      </c>
      <c r="B73" s="6">
        <v>193</v>
      </c>
      <c r="C73" s="6">
        <v>298.80893523806424</v>
      </c>
      <c r="D73" s="6">
        <f t="shared" si="12"/>
        <v>158.9642824787666</v>
      </c>
      <c r="E73" s="6">
        <v>-44409.76995926218</v>
      </c>
      <c r="F73" s="5">
        <f t="shared" si="9"/>
        <v>44409.76995926218</v>
      </c>
      <c r="G73" s="6">
        <v>763562.4333333333</v>
      </c>
      <c r="H73" s="5">
        <f t="shared" si="13"/>
        <v>30680.106518401954</v>
      </c>
      <c r="I73" s="11">
        <f t="shared" si="8"/>
        <v>0.05816128193393596</v>
      </c>
      <c r="J73" s="10">
        <f t="shared" si="10"/>
        <v>5.816128193393596</v>
      </c>
      <c r="K73" s="13">
        <f t="shared" si="11"/>
        <v>144.7510292463462</v>
      </c>
    </row>
    <row r="74" spans="1:11" ht="13.5">
      <c r="A74" s="8">
        <v>41244</v>
      </c>
      <c r="B74" s="6">
        <v>193.25</v>
      </c>
      <c r="C74" s="6">
        <v>303.53659683513047</v>
      </c>
      <c r="D74" s="6">
        <f t="shared" si="12"/>
        <v>411.6020419526585</v>
      </c>
      <c r="E74" s="6">
        <v>-45772.20536003951</v>
      </c>
      <c r="F74" s="5">
        <f t="shared" si="9"/>
        <v>45772.20536003951</v>
      </c>
      <c r="G74" s="6">
        <v>797332.3225806451</v>
      </c>
      <c r="H74" s="5">
        <f t="shared" si="13"/>
        <v>79542.09460735126</v>
      </c>
      <c r="I74" s="11">
        <f t="shared" si="8"/>
        <v>0.05740668484615452</v>
      </c>
      <c r="J74" s="10">
        <f t="shared" si="10"/>
        <v>5.740668484615452</v>
      </c>
      <c r="K74" s="13">
        <f t="shared" si="11"/>
        <v>57.544631664513965</v>
      </c>
    </row>
    <row r="75" spans="1:11" ht="13.5">
      <c r="A75" s="8">
        <v>41275</v>
      </c>
      <c r="B75" s="6">
        <v>192</v>
      </c>
      <c r="C75" s="6">
        <v>317.7029304308052</v>
      </c>
      <c r="D75" s="6">
        <f t="shared" si="12"/>
        <v>85.97617504837974</v>
      </c>
      <c r="E75" s="6">
        <v>-47190.264318966365</v>
      </c>
      <c r="F75" s="5">
        <f t="shared" si="9"/>
        <v>47190.264318966365</v>
      </c>
      <c r="G75" s="6">
        <v>766649.4838709676</v>
      </c>
      <c r="H75" s="5">
        <f t="shared" si="13"/>
        <v>16507.42560928891</v>
      </c>
      <c r="I75" s="11">
        <f t="shared" si="8"/>
        <v>0.06155389824394483</v>
      </c>
      <c r="J75" s="10">
        <f t="shared" si="10"/>
        <v>6.155389824394483</v>
      </c>
      <c r="K75" s="13">
        <f t="shared" si="11"/>
        <v>285.87294854996577</v>
      </c>
    </row>
    <row r="76" spans="1:11" ht="13.5">
      <c r="A76" s="8">
        <v>41306</v>
      </c>
      <c r="B76" s="6">
        <v>188.25</v>
      </c>
      <c r="C76" s="6">
        <v>337.66384496211447</v>
      </c>
      <c r="D76" s="6">
        <f t="shared" si="12"/>
        <v>485.3262120889808</v>
      </c>
      <c r="E76" s="6">
        <v>-48617.32186814679</v>
      </c>
      <c r="F76" s="5">
        <f t="shared" si="9"/>
        <v>48617.32186814679</v>
      </c>
      <c r="G76" s="6">
        <v>809394.8214285715</v>
      </c>
      <c r="H76" s="5">
        <f t="shared" si="13"/>
        <v>91362.65942575064</v>
      </c>
      <c r="I76" s="11">
        <f t="shared" si="8"/>
        <v>0.06006626257175434</v>
      </c>
      <c r="J76" s="10">
        <f t="shared" si="10"/>
        <v>6.006626257175434</v>
      </c>
      <c r="K76" s="13">
        <f t="shared" si="11"/>
        <v>53.21355811414128</v>
      </c>
    </row>
    <row r="77" spans="1:11" ht="13.5">
      <c r="A77" s="8">
        <v>41334</v>
      </c>
      <c r="B77" s="6">
        <v>185.4</v>
      </c>
      <c r="C77" s="6">
        <v>357.7517393139729</v>
      </c>
      <c r="D77" s="6">
        <f t="shared" si="12"/>
        <v>307.8624366358086</v>
      </c>
      <c r="E77" s="6">
        <v>-49912.00105181827</v>
      </c>
      <c r="F77" s="5">
        <f t="shared" si="9"/>
        <v>49912.00105181827</v>
      </c>
      <c r="G77" s="6">
        <v>816560.5161290321</v>
      </c>
      <c r="H77" s="5">
        <f t="shared" si="13"/>
        <v>57077.695752278916</v>
      </c>
      <c r="I77" s="11">
        <f t="shared" si="8"/>
        <v>0.06112468098314372</v>
      </c>
      <c r="J77" s="10">
        <f t="shared" si="10"/>
        <v>6.1124680983143715</v>
      </c>
      <c r="K77" s="13">
        <f t="shared" si="11"/>
        <v>87.4457183212857</v>
      </c>
    </row>
    <row r="78" spans="1:11" ht="13.5">
      <c r="A78" s="8">
        <v>41365</v>
      </c>
      <c r="B78" s="6">
        <v>183.5</v>
      </c>
      <c r="C78" s="6">
        <v>373.1877296814472</v>
      </c>
      <c r="D78" s="6">
        <f t="shared" si="12"/>
        <v>324.9715010532335</v>
      </c>
      <c r="E78" s="6">
        <v>-51350.819905633805</v>
      </c>
      <c r="F78" s="5">
        <f t="shared" si="9"/>
        <v>51350.819905633805</v>
      </c>
      <c r="G78" s="6">
        <v>824841.9666666667</v>
      </c>
      <c r="H78" s="5">
        <f t="shared" si="13"/>
        <v>59632.27044326835</v>
      </c>
      <c r="I78" s="11">
        <f t="shared" si="8"/>
        <v>0.06225534342433087</v>
      </c>
      <c r="J78" s="10">
        <f t="shared" si="10"/>
        <v>6.225534342433087</v>
      </c>
      <c r="K78" s="13">
        <f t="shared" si="11"/>
        <v>86.11246817188828</v>
      </c>
    </row>
    <row r="79" spans="1:11" ht="13.5">
      <c r="A79" s="8">
        <v>41395</v>
      </c>
      <c r="B79" s="6">
        <v>183</v>
      </c>
      <c r="C79" s="6">
        <v>386.7598734586617</v>
      </c>
      <c r="D79" s="6">
        <f t="shared" si="12"/>
        <v>391.8321340941856</v>
      </c>
      <c r="E79" s="6">
        <v>-52747.978631330014</v>
      </c>
      <c r="F79" s="5">
        <f t="shared" si="9"/>
        <v>52747.978631330014</v>
      </c>
      <c r="G79" s="6">
        <v>843799.2685745726</v>
      </c>
      <c r="H79" s="5">
        <f t="shared" si="13"/>
        <v>71705.28053923597</v>
      </c>
      <c r="I79" s="11">
        <f t="shared" si="8"/>
        <v>0.06251247256997153</v>
      </c>
      <c r="J79" s="10">
        <f t="shared" si="10"/>
        <v>6.251247256997153</v>
      </c>
      <c r="K79" s="13">
        <f t="shared" si="11"/>
        <v>73.56219546825031</v>
      </c>
    </row>
    <row r="80" spans="1:11" ht="13.5">
      <c r="A80" s="8">
        <v>41426</v>
      </c>
      <c r="B80" s="6">
        <v>184.25</v>
      </c>
      <c r="C80" s="6">
        <v>401.09187759767747</v>
      </c>
      <c r="D80" s="6">
        <f t="shared" si="12"/>
        <v>399.45921052468793</v>
      </c>
      <c r="E80" s="6">
        <v>-54195.98114280645</v>
      </c>
      <c r="F80" s="5">
        <f t="shared" si="9"/>
        <v>54195.98114280645</v>
      </c>
      <c r="G80" s="6">
        <v>863203.6469709399</v>
      </c>
      <c r="H80" s="5">
        <f t="shared" si="13"/>
        <v>73600.35953917375</v>
      </c>
      <c r="I80" s="11">
        <f t="shared" si="8"/>
        <v>0.06278469899077127</v>
      </c>
      <c r="J80" s="10">
        <f t="shared" si="10"/>
        <v>6.278469899077127</v>
      </c>
      <c r="K80" s="13">
        <f t="shared" si="11"/>
        <v>73.63548423151475</v>
      </c>
    </row>
    <row r="81" spans="1:11" ht="13.5">
      <c r="A81" s="8">
        <v>41456</v>
      </c>
      <c r="B81" s="6">
        <v>181</v>
      </c>
      <c r="C81" s="6">
        <v>415.9055237676415</v>
      </c>
      <c r="D81" s="6">
        <f t="shared" si="12"/>
        <v>420.501164914245</v>
      </c>
      <c r="E81" s="6">
        <v>-55601.07783727507</v>
      </c>
      <c r="F81" s="5">
        <f t="shared" si="9"/>
        <v>55601.07783727507</v>
      </c>
      <c r="G81" s="6">
        <v>883713.2799831432</v>
      </c>
      <c r="H81" s="5">
        <f t="shared" si="13"/>
        <v>76110.71084947835</v>
      </c>
      <c r="I81" s="11">
        <f t="shared" si="8"/>
        <v>0.06291755380018241</v>
      </c>
      <c r="J81" s="10">
        <f t="shared" si="10"/>
        <v>6.291755380018241</v>
      </c>
      <c r="K81" s="13">
        <f t="shared" si="11"/>
        <v>73.05289520582129</v>
      </c>
    </row>
    <row r="82" spans="1:11" ht="13.5">
      <c r="A82" s="8">
        <v>41487</v>
      </c>
      <c r="B82" s="6">
        <v>178</v>
      </c>
      <c r="C82" s="6">
        <v>432.3222117658172</v>
      </c>
      <c r="D82" s="6">
        <f t="shared" si="12"/>
        <v>447.50206470703336</v>
      </c>
      <c r="E82" s="6">
        <v>-57056.45416071295</v>
      </c>
      <c r="F82" s="5">
        <f t="shared" si="9"/>
        <v>57056.45416071295</v>
      </c>
      <c r="G82" s="6">
        <v>906312.1933402822</v>
      </c>
      <c r="H82" s="5">
        <f t="shared" si="13"/>
        <v>79655.36751785193</v>
      </c>
      <c r="I82" s="11">
        <f t="shared" si="8"/>
        <v>0.0629545255817723</v>
      </c>
      <c r="J82" s="10">
        <f t="shared" si="10"/>
        <v>6.29545255817723</v>
      </c>
      <c r="K82" s="13">
        <f t="shared" si="11"/>
        <v>71.62913930178749</v>
      </c>
    </row>
    <row r="83" spans="1:11" ht="13.5">
      <c r="A83" s="8">
        <v>41518</v>
      </c>
      <c r="B83" s="6">
        <v>178.25</v>
      </c>
      <c r="C83" s="6">
        <v>449.08791071554305</v>
      </c>
      <c r="D83" s="6">
        <f t="shared" si="12"/>
        <v>456.01633570554475</v>
      </c>
      <c r="E83" s="6">
        <v>-58514.84030818941</v>
      </c>
      <c r="F83" s="5">
        <f t="shared" si="9"/>
        <v>58514.84030818941</v>
      </c>
      <c r="G83" s="6">
        <v>929082.2648716061</v>
      </c>
      <c r="H83" s="5">
        <f t="shared" si="13"/>
        <v>81284.91183951336</v>
      </c>
      <c r="I83" s="11">
        <f t="shared" si="8"/>
        <v>0.06298133386097497</v>
      </c>
      <c r="J83" s="10">
        <f t="shared" si="10"/>
        <v>6.298133386097497</v>
      </c>
      <c r="K83" s="13">
        <f t="shared" si="11"/>
        <v>71.98733317656722</v>
      </c>
    </row>
    <row r="84" spans="1:11" ht="13.5">
      <c r="A84" s="8">
        <v>41548</v>
      </c>
      <c r="B84" s="6">
        <v>178.75</v>
      </c>
      <c r="C84" s="6">
        <v>465.0263500957937</v>
      </c>
      <c r="D84" s="6">
        <f t="shared" si="12"/>
        <v>463.0751905849018</v>
      </c>
      <c r="E84" s="6">
        <v>-59928.64832888818</v>
      </c>
      <c r="F84" s="5">
        <f t="shared" si="9"/>
        <v>59928.64832888818</v>
      </c>
      <c r="G84" s="6">
        <v>951928.3068597692</v>
      </c>
      <c r="H84" s="5">
        <f t="shared" si="13"/>
        <v>82774.6903170512</v>
      </c>
      <c r="I84" s="11">
        <f t="shared" si="8"/>
        <v>0.06295500185994198</v>
      </c>
      <c r="J84" s="10">
        <f t="shared" si="10"/>
        <v>6.2955001859941975</v>
      </c>
      <c r="K84" s="13">
        <f t="shared" si="11"/>
        <v>72.39972520506448</v>
      </c>
    </row>
    <row r="85" spans="1:11" ht="13.5">
      <c r="A85" s="8">
        <v>41579</v>
      </c>
      <c r="B85" s="6">
        <v>0</v>
      </c>
      <c r="C85" s="6">
        <v>480.90596440180855</v>
      </c>
      <c r="D85" s="6"/>
      <c r="E85" s="6">
        <v>-61391.77893867175</v>
      </c>
      <c r="F85" s="5">
        <f t="shared" si="9"/>
        <v>61391.77893867175</v>
      </c>
      <c r="G85" s="6">
        <v>976258.0160757198</v>
      </c>
      <c r="H85" s="5">
        <f t="shared" si="13"/>
        <v>85721.48815462244</v>
      </c>
      <c r="I85" s="6"/>
      <c r="J85" s="6"/>
      <c r="K85" s="13">
        <f t="shared" si="11"/>
        <v>71.61772416728776</v>
      </c>
    </row>
    <row r="86" spans="1:11" ht="13.5">
      <c r="A86" s="8">
        <v>41609</v>
      </c>
      <c r="B86" s="6">
        <v>0</v>
      </c>
      <c r="C86" s="6">
        <v>495.6684937284399</v>
      </c>
      <c r="D86" s="6"/>
      <c r="E86" s="6">
        <v>-62809.54638432418</v>
      </c>
      <c r="F86" s="5">
        <f t="shared" si="9"/>
        <v>62809.54638432418</v>
      </c>
      <c r="G86" s="6">
        <v>1002049.2129453543</v>
      </c>
      <c r="H86" s="5">
        <f t="shared" si="13"/>
        <v>88600.74325395862</v>
      </c>
      <c r="I86" s="6"/>
      <c r="J86" s="6"/>
      <c r="K86" s="13">
        <f t="shared" si="11"/>
        <v>70.89054118235954</v>
      </c>
    </row>
    <row r="87" ht="13.5">
      <c r="F87" s="5"/>
    </row>
    <row r="88" ht="13.5">
      <c r="F88" s="5"/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Gorgen, Samuel</dc:creator>
  <cp:keywords/>
  <dc:description/>
  <cp:lastModifiedBy>Owner</cp:lastModifiedBy>
  <dcterms:created xsi:type="dcterms:W3CDTF">2013-10-17T20:37:41Z</dcterms:created>
  <dcterms:modified xsi:type="dcterms:W3CDTF">2013-12-03T21:55:41Z</dcterms:modified>
  <cp:category/>
  <cp:version/>
  <cp:contentType/>
  <cp:contentStatus/>
</cp:coreProperties>
</file>